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3 - Budgeting\"/>
    </mc:Choice>
  </mc:AlternateContent>
  <xr:revisionPtr revIDLastSave="0" documentId="13_ncr:1_{FDC855A6-E157-48CD-8E21-7A62FB5DF816}" xr6:coauthVersionLast="47" xr6:coauthVersionMax="47" xr10:uidLastSave="{00000000-0000-0000-0000-000000000000}"/>
  <bookViews>
    <workbookView xWindow="-108" yWindow="-108" windowWidth="30936" windowHeight="16776" tabRatio="698" xr2:uid="{00000000-000D-0000-FFFF-FFFF00000000}"/>
  </bookViews>
  <sheets>
    <sheet name="readme" sheetId="15" r:id="rId1"/>
    <sheet name="members" sheetId="7" r:id="rId2"/>
    <sheet name="request" sheetId="1" r:id="rId3"/>
    <sheet name="data" sheetId="11" r:id="rId4"/>
    <sheet name="report" sheetId="12" r:id="rId5"/>
    <sheet name="report_setup" sheetId="13" r:id="rId6"/>
    <sheet name="SaveToDB_Data" sheetId="2" state="veryHidden" r:id="rId7"/>
    <sheet name="SaveToDB_LoadedID" sheetId="3" state="veryHidden" r:id="rId8"/>
    <sheet name="SaveToDB_UpdatedID" sheetId="4" state="veryHidden" r:id="rId9"/>
    <sheet name="SaveToDB_Lists" sheetId="9" state="veryHidden" r:id="rId10"/>
    <sheet name="TableViews_Data" sheetId="10" state="veryHidden" r:id="rId11"/>
    <sheet name="export" sheetId="14" r:id="rId12"/>
  </sheets>
  <definedNames>
    <definedName name="_xlnm.Database" localSheetId="0">readme!$C$51</definedName>
    <definedName name="ExternalData_1" localSheetId="3" hidden="1">data!$B$3:$AC$59</definedName>
    <definedName name="ExternalData_1" localSheetId="11" hidden="1">export!$B$3:$AD$92</definedName>
    <definedName name="ExternalData_1" localSheetId="1" hidden="1">members!$B$3:$E$20</definedName>
    <definedName name="ExternalData_1" localSheetId="2" hidden="1">'request'!$B$3:$X$23</definedName>
    <definedName name="ExternalData_1" localSheetId="9" hidden="1">SaveToDB_Lists!$A$3:$B$7</definedName>
    <definedName name="ExternalData_2" localSheetId="9" hidden="1">SaveToDB_Lists!$A$9:$B$14</definedName>
    <definedName name="ExternalData_3" localSheetId="9" hidden="1">SaveToDB_Lists!$A$16:$B$21</definedName>
    <definedName name="ExternalData_4" localSheetId="9" hidden="1">SaveToDB_Lists!$A$23:$B$40</definedName>
    <definedName name="ExternalData_5" localSheetId="9" hidden="1">SaveToDB_Lists!#REF!</definedName>
    <definedName name="ExternalData_6" localSheetId="9" hidden="1">SaveToDB_Lists!#REF!</definedName>
    <definedName name="ExternalData_7" localSheetId="9" hidden="1">SaveToDB_Lists!#REF!</definedName>
    <definedName name="ExternalData_8" localSheetId="9" hidden="1">SaveToDB_Lists!#REF!</definedName>
    <definedName name="ExternalData_9" localSheetId="9" hidden="1">SaveToDB_Lists!#REF!</definedName>
    <definedName name="Password" localSheetId="0">readme!$C$53</definedName>
    <definedName name="_xlnm.Print_Area" localSheetId="3">data!$B$3:$AC$59</definedName>
    <definedName name="_xlnm.Print_Area" localSheetId="11">export!$B$3:$AD$92</definedName>
    <definedName name="_xlnm.Print_Area" localSheetId="1">members!$B$3:$E$20</definedName>
    <definedName name="_xlnm.Print_Area" localSheetId="0">readme!$B$2:$G$60</definedName>
    <definedName name="_xlnm.Print_Area" localSheetId="4">report!$O$7:$AC$95</definedName>
    <definedName name="_xlnm.Print_Area" localSheetId="2">'request'!$B$3:$W$23</definedName>
    <definedName name="report">report!$B$6:$AC$95</definedName>
    <definedName name="Server" localSheetId="0">readme!$C$50</definedName>
    <definedName name="Username" localSheetId="0">readme!$C$52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" i="1" l="1"/>
  <c r="M13" i="1" s="1"/>
  <c r="L12" i="1"/>
  <c r="M12" i="1" s="1"/>
  <c r="L11" i="1"/>
  <c r="L10" i="1" s="1"/>
  <c r="K10" i="1"/>
  <c r="K15" i="1" s="1"/>
  <c r="L8" i="1"/>
  <c r="M8" i="1" s="1"/>
  <c r="M7" i="1"/>
  <c r="N7" i="1" s="1"/>
  <c r="O7" i="1" s="1"/>
  <c r="P7" i="1" s="1"/>
  <c r="Q7" i="1" s="1"/>
  <c r="R7" i="1" s="1"/>
  <c r="S7" i="1" s="1"/>
  <c r="T7" i="1" s="1"/>
  <c r="U7" i="1" s="1"/>
  <c r="V7" i="1" s="1"/>
  <c r="L7" i="1"/>
  <c r="L6" i="1"/>
  <c r="L5" i="1" s="1"/>
  <c r="K5" i="1"/>
  <c r="J4" i="1"/>
  <c r="J9" i="1"/>
  <c r="J14" i="1"/>
  <c r="J16" i="1"/>
  <c r="J17" i="1"/>
  <c r="J18" i="1"/>
  <c r="J19" i="1"/>
  <c r="J20" i="1"/>
  <c r="J21" i="1"/>
  <c r="J22" i="1"/>
  <c r="J23" i="1"/>
  <c r="L15" i="1" l="1"/>
  <c r="J7" i="1"/>
  <c r="N8" i="1"/>
  <c r="O8" i="1" s="1"/>
  <c r="P8" i="1" s="1"/>
  <c r="Q8" i="1" s="1"/>
  <c r="R8" i="1" s="1"/>
  <c r="S8" i="1" s="1"/>
  <c r="T8" i="1" s="1"/>
  <c r="U8" i="1" s="1"/>
  <c r="V8" i="1" s="1"/>
  <c r="J8" i="1"/>
  <c r="N12" i="1"/>
  <c r="O12" i="1" s="1"/>
  <c r="P12" i="1" s="1"/>
  <c r="Q12" i="1" s="1"/>
  <c r="R12" i="1" s="1"/>
  <c r="S12" i="1" s="1"/>
  <c r="T12" i="1" s="1"/>
  <c r="U12" i="1" s="1"/>
  <c r="V12" i="1" s="1"/>
  <c r="N13" i="1"/>
  <c r="O13" i="1" s="1"/>
  <c r="P13" i="1" s="1"/>
  <c r="Q13" i="1" s="1"/>
  <c r="R13" i="1" s="1"/>
  <c r="S13" i="1" s="1"/>
  <c r="T13" i="1" s="1"/>
  <c r="U13" i="1" s="1"/>
  <c r="V13" i="1" s="1"/>
  <c r="M11" i="1"/>
  <c r="M6" i="1"/>
  <c r="L85" i="12"/>
  <c r="M85" i="12" s="1"/>
  <c r="M88" i="12"/>
  <c r="M87" i="12"/>
  <c r="L86" i="12"/>
  <c r="M86" i="12" s="1"/>
  <c r="P86" i="12" s="1"/>
  <c r="L83" i="12"/>
  <c r="M83" i="12" s="1"/>
  <c r="L81" i="12"/>
  <c r="M81" i="12" s="1"/>
  <c r="L93" i="12"/>
  <c r="M93" i="12" s="1"/>
  <c r="L92" i="12"/>
  <c r="M92" i="12" s="1"/>
  <c r="L91" i="12"/>
  <c r="M91" i="12" s="1"/>
  <c r="L90" i="12"/>
  <c r="M90" i="12" s="1"/>
  <c r="P90" i="12" s="1"/>
  <c r="L89" i="12"/>
  <c r="M89" i="12" s="1"/>
  <c r="L84" i="12"/>
  <c r="M84" i="12" s="1"/>
  <c r="V84" i="12" s="1"/>
  <c r="L82" i="12"/>
  <c r="M82" i="12" s="1"/>
  <c r="AA82" i="12" s="1"/>
  <c r="L80" i="12"/>
  <c r="M80" i="12" s="1"/>
  <c r="L79" i="12"/>
  <c r="M79" i="12" s="1"/>
  <c r="L78" i="12"/>
  <c r="M78" i="12" s="1"/>
  <c r="L77" i="12"/>
  <c r="M77" i="12" s="1"/>
  <c r="M5" i="1" l="1"/>
  <c r="N6" i="1"/>
  <c r="M10" i="1"/>
  <c r="N11" i="1"/>
  <c r="J13" i="1"/>
  <c r="J12" i="1"/>
  <c r="O90" i="12"/>
  <c r="O86" i="12"/>
  <c r="AB82" i="12"/>
  <c r="AC82" i="12"/>
  <c r="O82" i="12"/>
  <c r="P82" i="12"/>
  <c r="P84" i="12"/>
  <c r="W84" i="12"/>
  <c r="X84" i="12"/>
  <c r="Y84" i="12"/>
  <c r="R84" i="12"/>
  <c r="Z84" i="12"/>
  <c r="S84" i="12"/>
  <c r="AA84" i="12"/>
  <c r="AC84" i="12"/>
  <c r="T84" i="12"/>
  <c r="AB84" i="12"/>
  <c r="U84" i="12"/>
  <c r="O84" i="12"/>
  <c r="R90" i="12"/>
  <c r="O85" i="12"/>
  <c r="P85" i="12"/>
  <c r="R85" i="12"/>
  <c r="T82" i="12"/>
  <c r="U82" i="12"/>
  <c r="R81" i="12"/>
  <c r="V82" i="12"/>
  <c r="W82" i="12"/>
  <c r="X82" i="12"/>
  <c r="Y82" i="12"/>
  <c r="R82" i="12"/>
  <c r="Z82" i="12"/>
  <c r="S82" i="12"/>
  <c r="Y87" i="12"/>
  <c r="R87" i="12"/>
  <c r="X87" i="12"/>
  <c r="P87" i="12"/>
  <c r="W87" i="12"/>
  <c r="O87" i="12"/>
  <c r="V87" i="12"/>
  <c r="AC87" i="12"/>
  <c r="U87" i="12"/>
  <c r="Z87" i="12"/>
  <c r="AB87" i="12"/>
  <c r="T87" i="12"/>
  <c r="AA87" i="12"/>
  <c r="S87" i="12"/>
  <c r="O88" i="12"/>
  <c r="R86" i="12"/>
  <c r="P83" i="12"/>
  <c r="O83" i="12"/>
  <c r="R83" i="12"/>
  <c r="P81" i="12"/>
  <c r="O81" i="12"/>
  <c r="N10" i="1" l="1"/>
  <c r="O11" i="1"/>
  <c r="N5" i="1"/>
  <c r="N15" i="1" s="1"/>
  <c r="O6" i="1"/>
  <c r="M15" i="1"/>
  <c r="R88" i="12"/>
  <c r="R100" i="12" s="1"/>
  <c r="R101" i="12" s="1"/>
  <c r="O5" i="1" l="1"/>
  <c r="P6" i="1"/>
  <c r="O10" i="1"/>
  <c r="P11" i="1"/>
  <c r="R92" i="12"/>
  <c r="H9" i="13"/>
  <c r="H8" i="13"/>
  <c r="P10" i="1" l="1"/>
  <c r="Q11" i="1"/>
  <c r="P5" i="1"/>
  <c r="P15" i="1" s="1"/>
  <c r="Q6" i="1"/>
  <c r="O15" i="1"/>
  <c r="H26" i="13"/>
  <c r="H25" i="13"/>
  <c r="H6" i="13"/>
  <c r="H5" i="13"/>
  <c r="R6" i="1" l="1"/>
  <c r="Q5" i="1"/>
  <c r="Q10" i="1"/>
  <c r="R11" i="1"/>
  <c r="L96" i="12"/>
  <c r="M96" i="12" s="1"/>
  <c r="L95" i="12"/>
  <c r="M95" i="12" s="1"/>
  <c r="L94" i="12"/>
  <c r="M94" i="12" s="1"/>
  <c r="L76" i="12"/>
  <c r="M76" i="12" s="1"/>
  <c r="L75" i="12"/>
  <c r="M75" i="12" s="1"/>
  <c r="L74" i="12"/>
  <c r="M74" i="12" s="1"/>
  <c r="L73" i="12"/>
  <c r="M73" i="12" s="1"/>
  <c r="L72" i="12"/>
  <c r="M72" i="12" s="1"/>
  <c r="L71" i="12"/>
  <c r="M71" i="12" s="1"/>
  <c r="L70" i="12"/>
  <c r="M70" i="12" s="1"/>
  <c r="L69" i="12"/>
  <c r="M69" i="12" s="1"/>
  <c r="L68" i="12"/>
  <c r="M68" i="12" s="1"/>
  <c r="L67" i="12"/>
  <c r="M67" i="12" s="1"/>
  <c r="L66" i="12"/>
  <c r="M66" i="12" s="1"/>
  <c r="L65" i="12"/>
  <c r="M65" i="12" s="1"/>
  <c r="L64" i="12"/>
  <c r="M64" i="12" s="1"/>
  <c r="L63" i="12"/>
  <c r="M63" i="12" s="1"/>
  <c r="L62" i="12"/>
  <c r="M62" i="12" s="1"/>
  <c r="L61" i="12"/>
  <c r="M61" i="12" s="1"/>
  <c r="L60" i="12"/>
  <c r="M60" i="12" s="1"/>
  <c r="L59" i="12"/>
  <c r="M59" i="12" s="1"/>
  <c r="L58" i="12"/>
  <c r="M58" i="12" s="1"/>
  <c r="L57" i="12"/>
  <c r="M57" i="12" s="1"/>
  <c r="L56" i="12"/>
  <c r="M56" i="12" s="1"/>
  <c r="L55" i="12"/>
  <c r="M55" i="12" s="1"/>
  <c r="L54" i="12"/>
  <c r="M54" i="12" s="1"/>
  <c r="L53" i="12"/>
  <c r="M53" i="12" s="1"/>
  <c r="L52" i="12"/>
  <c r="M52" i="12" s="1"/>
  <c r="L51" i="12"/>
  <c r="M51" i="12" s="1"/>
  <c r="L50" i="12"/>
  <c r="M50" i="12" s="1"/>
  <c r="Y50" i="12" s="1"/>
  <c r="L49" i="12"/>
  <c r="M49" i="12" s="1"/>
  <c r="L48" i="12"/>
  <c r="M48" i="12" s="1"/>
  <c r="L47" i="12"/>
  <c r="M47" i="12" s="1"/>
  <c r="L46" i="12"/>
  <c r="M46" i="12" s="1"/>
  <c r="L45" i="12"/>
  <c r="M45" i="12" s="1"/>
  <c r="L44" i="12"/>
  <c r="M44" i="12" s="1"/>
  <c r="L43" i="12"/>
  <c r="M43" i="12" s="1"/>
  <c r="AC43" i="12" s="1"/>
  <c r="L42" i="12"/>
  <c r="M42" i="12" s="1"/>
  <c r="L41" i="12"/>
  <c r="M41" i="12" s="1"/>
  <c r="L40" i="12"/>
  <c r="M40" i="12" s="1"/>
  <c r="L39" i="12"/>
  <c r="M39" i="12" s="1"/>
  <c r="L38" i="12"/>
  <c r="M38" i="12" s="1"/>
  <c r="L37" i="12"/>
  <c r="M37" i="12" s="1"/>
  <c r="L36" i="12"/>
  <c r="M36" i="12" s="1"/>
  <c r="L35" i="12"/>
  <c r="M35" i="12" s="1"/>
  <c r="L34" i="12"/>
  <c r="M34" i="12" s="1"/>
  <c r="L33" i="12"/>
  <c r="M33" i="12" s="1"/>
  <c r="L32" i="12"/>
  <c r="M32" i="12" s="1"/>
  <c r="L31" i="12"/>
  <c r="M31" i="12" s="1"/>
  <c r="L30" i="12"/>
  <c r="M30" i="12" s="1"/>
  <c r="L29" i="12"/>
  <c r="M29" i="12" s="1"/>
  <c r="L28" i="12"/>
  <c r="M28" i="12" s="1"/>
  <c r="L27" i="12"/>
  <c r="M27" i="12" s="1"/>
  <c r="L26" i="12"/>
  <c r="M26" i="12" s="1"/>
  <c r="L25" i="12"/>
  <c r="M25" i="12" s="1"/>
  <c r="L24" i="12"/>
  <c r="M24" i="12" s="1"/>
  <c r="X24" i="12" s="1"/>
  <c r="L23" i="12"/>
  <c r="M23" i="12" s="1"/>
  <c r="L22" i="12"/>
  <c r="M22" i="12" s="1"/>
  <c r="L21" i="12"/>
  <c r="M21" i="12" s="1"/>
  <c r="L20" i="12"/>
  <c r="M20" i="12" s="1"/>
  <c r="L19" i="12"/>
  <c r="M19" i="12" s="1"/>
  <c r="L18" i="12"/>
  <c r="M18" i="12" s="1"/>
  <c r="L17" i="12"/>
  <c r="M17" i="12" s="1"/>
  <c r="AB17" i="12" s="1"/>
  <c r="L16" i="12"/>
  <c r="M16" i="12" s="1"/>
  <c r="L15" i="12"/>
  <c r="M15" i="12" s="1"/>
  <c r="L14" i="12"/>
  <c r="M14" i="12" s="1"/>
  <c r="L13" i="12"/>
  <c r="M13" i="12" s="1"/>
  <c r="L11" i="12"/>
  <c r="M11" i="12" s="1"/>
  <c r="L10" i="12"/>
  <c r="M10" i="12" s="1"/>
  <c r="L9" i="12"/>
  <c r="M9" i="12" s="1"/>
  <c r="L8" i="12"/>
  <c r="M8" i="12" s="1"/>
  <c r="L7" i="12"/>
  <c r="M7" i="12" s="1"/>
  <c r="L12" i="12"/>
  <c r="M12" i="12" s="1"/>
  <c r="R5" i="12"/>
  <c r="S90" i="12" s="1"/>
  <c r="Q4" i="12"/>
  <c r="Q3" i="12"/>
  <c r="Q2" i="12"/>
  <c r="E1" i="12"/>
  <c r="D1" i="12"/>
  <c r="C1" i="12"/>
  <c r="R10" i="1" l="1"/>
  <c r="S11" i="1"/>
  <c r="Q15" i="1"/>
  <c r="S6" i="1"/>
  <c r="R5" i="1"/>
  <c r="R15" i="1" s="1"/>
  <c r="F101" i="12"/>
  <c r="F100" i="12"/>
  <c r="F99" i="12"/>
  <c r="F98" i="12"/>
  <c r="F97" i="12"/>
  <c r="S83" i="12"/>
  <c r="S81" i="12"/>
  <c r="S86" i="12"/>
  <c r="S85" i="12"/>
  <c r="G87" i="12"/>
  <c r="G86" i="12"/>
  <c r="G88" i="12"/>
  <c r="G85" i="12"/>
  <c r="G92" i="12"/>
  <c r="G90" i="12"/>
  <c r="G84" i="12"/>
  <c r="G82" i="12"/>
  <c r="G77" i="12"/>
  <c r="G78" i="12"/>
  <c r="G93" i="12"/>
  <c r="G81" i="12"/>
  <c r="G91" i="12"/>
  <c r="G89" i="12"/>
  <c r="G83" i="12"/>
  <c r="G79" i="12"/>
  <c r="G80" i="12"/>
  <c r="G50" i="12"/>
  <c r="G9" i="12"/>
  <c r="S5" i="12"/>
  <c r="T54" i="12" s="1"/>
  <c r="P49" i="12"/>
  <c r="O49" i="12"/>
  <c r="P26" i="12"/>
  <c r="O26" i="12"/>
  <c r="O14" i="12"/>
  <c r="O66" i="12" s="1"/>
  <c r="P14" i="12"/>
  <c r="P66" i="12" s="1"/>
  <c r="P19" i="12"/>
  <c r="P71" i="12" s="1"/>
  <c r="O19" i="12"/>
  <c r="O71" i="12" s="1"/>
  <c r="P27" i="12"/>
  <c r="O27" i="12"/>
  <c r="O13" i="12"/>
  <c r="O65" i="12" s="1"/>
  <c r="P13" i="12"/>
  <c r="P65" i="12" s="1"/>
  <c r="P20" i="12"/>
  <c r="P72" i="12" s="1"/>
  <c r="O20" i="12"/>
  <c r="O72" i="12" s="1"/>
  <c r="O28" i="12"/>
  <c r="P28" i="12"/>
  <c r="P52" i="12"/>
  <c r="O52" i="12"/>
  <c r="P21" i="12"/>
  <c r="P73" i="12" s="1"/>
  <c r="O21" i="12"/>
  <c r="O73" i="12" s="1"/>
  <c r="O29" i="12"/>
  <c r="P29" i="12"/>
  <c r="P45" i="12"/>
  <c r="O45" i="12"/>
  <c r="P53" i="12"/>
  <c r="O53" i="12"/>
  <c r="P22" i="12"/>
  <c r="P74" i="12" s="1"/>
  <c r="O22" i="12"/>
  <c r="O74" i="12" s="1"/>
  <c r="P30" i="12"/>
  <c r="O30" i="12"/>
  <c r="P38" i="12"/>
  <c r="O38" i="12"/>
  <c r="P46" i="12"/>
  <c r="O46" i="12"/>
  <c r="P54" i="12"/>
  <c r="O54" i="12"/>
  <c r="P23" i="12"/>
  <c r="P75" i="12" s="1"/>
  <c r="O23" i="12"/>
  <c r="O75" i="12" s="1"/>
  <c r="P39" i="12"/>
  <c r="O39" i="12"/>
  <c r="O47" i="12"/>
  <c r="P47" i="12"/>
  <c r="P55" i="12"/>
  <c r="O55" i="12"/>
  <c r="P12" i="12"/>
  <c r="P64" i="12" s="1"/>
  <c r="O12" i="12"/>
  <c r="O64" i="12" s="1"/>
  <c r="O40" i="12"/>
  <c r="P40" i="12"/>
  <c r="P48" i="12"/>
  <c r="O48" i="12"/>
  <c r="Y56" i="12"/>
  <c r="P56" i="12"/>
  <c r="O56" i="12"/>
  <c r="AC57" i="12"/>
  <c r="P57" i="12"/>
  <c r="O57" i="12"/>
  <c r="Y42" i="12"/>
  <c r="O42" i="12"/>
  <c r="P42" i="12"/>
  <c r="AC41" i="12"/>
  <c r="P41" i="12"/>
  <c r="O41" i="12"/>
  <c r="AB31" i="12"/>
  <c r="P31" i="12"/>
  <c r="O31" i="12"/>
  <c r="P15" i="12"/>
  <c r="P67" i="12" s="1"/>
  <c r="O15" i="12"/>
  <c r="O67" i="12" s="1"/>
  <c r="O16" i="12"/>
  <c r="O68" i="12" s="1"/>
  <c r="P16" i="12"/>
  <c r="P68" i="12" s="1"/>
  <c r="Z3" i="12"/>
  <c r="Z2" i="12" s="1"/>
  <c r="V43" i="12"/>
  <c r="W43" i="12"/>
  <c r="R50" i="12"/>
  <c r="Z50" i="12"/>
  <c r="V57" i="12"/>
  <c r="W57" i="12"/>
  <c r="X57" i="12"/>
  <c r="R57" i="12"/>
  <c r="AA57" i="12"/>
  <c r="Y57" i="12"/>
  <c r="Z57" i="12"/>
  <c r="T57" i="12"/>
  <c r="AB57" i="12"/>
  <c r="S57" i="12"/>
  <c r="U57" i="12"/>
  <c r="W50" i="12"/>
  <c r="AA50" i="12"/>
  <c r="T50" i="12"/>
  <c r="U50" i="12"/>
  <c r="AC50" i="12"/>
  <c r="V50" i="12"/>
  <c r="X50" i="12"/>
  <c r="S50" i="12"/>
  <c r="AB50" i="12"/>
  <c r="X43" i="12"/>
  <c r="Y43" i="12"/>
  <c r="S43" i="12"/>
  <c r="AA43" i="12"/>
  <c r="R43" i="12"/>
  <c r="AB43" i="12"/>
  <c r="Z43" i="12"/>
  <c r="T43" i="12"/>
  <c r="U43" i="12"/>
  <c r="R52" i="12"/>
  <c r="R54" i="12"/>
  <c r="R56" i="12"/>
  <c r="Z56" i="12"/>
  <c r="S52" i="12"/>
  <c r="S54" i="12"/>
  <c r="S56" i="12"/>
  <c r="AA56" i="12"/>
  <c r="T52" i="12"/>
  <c r="T56" i="12"/>
  <c r="AB56" i="12"/>
  <c r="U56" i="12"/>
  <c r="AC56" i="12"/>
  <c r="R51" i="12"/>
  <c r="R53" i="12"/>
  <c r="R55" i="12"/>
  <c r="V56" i="12"/>
  <c r="S51" i="12"/>
  <c r="S53" i="12"/>
  <c r="S55" i="12"/>
  <c r="W56" i="12"/>
  <c r="X56" i="12"/>
  <c r="R46" i="12"/>
  <c r="R47" i="12"/>
  <c r="R45" i="12"/>
  <c r="R48" i="12"/>
  <c r="S46" i="12"/>
  <c r="S48" i="12"/>
  <c r="S44" i="12"/>
  <c r="R44" i="12"/>
  <c r="R49" i="12"/>
  <c r="S45" i="12"/>
  <c r="S47" i="12"/>
  <c r="S49" i="12"/>
  <c r="S38" i="12"/>
  <c r="S40" i="12"/>
  <c r="W41" i="12"/>
  <c r="R38" i="12"/>
  <c r="R40" i="12"/>
  <c r="V41" i="12"/>
  <c r="R42" i="12"/>
  <c r="Z42" i="12"/>
  <c r="AA42" i="12"/>
  <c r="X41" i="12"/>
  <c r="T42" i="12"/>
  <c r="AB42" i="12"/>
  <c r="Y41" i="12"/>
  <c r="U42" i="12"/>
  <c r="AC42" i="12"/>
  <c r="S42" i="12"/>
  <c r="Z41" i="12"/>
  <c r="V42" i="12"/>
  <c r="S39" i="12"/>
  <c r="S41" i="12"/>
  <c r="AA41" i="12"/>
  <c r="W42" i="12"/>
  <c r="T41" i="12"/>
  <c r="AB41" i="12"/>
  <c r="X42" i="12"/>
  <c r="R39" i="12"/>
  <c r="R41" i="12"/>
  <c r="U41" i="12"/>
  <c r="S37" i="12"/>
  <c r="R37" i="12"/>
  <c r="V15" i="12"/>
  <c r="Z16" i="12"/>
  <c r="S14" i="12"/>
  <c r="W15" i="12"/>
  <c r="S16" i="12"/>
  <c r="AA16" i="12"/>
  <c r="R24" i="12"/>
  <c r="X15" i="12"/>
  <c r="T16" i="12"/>
  <c r="AB16" i="12"/>
  <c r="S24" i="12"/>
  <c r="Y15" i="12"/>
  <c r="U16" i="12"/>
  <c r="AC16" i="12"/>
  <c r="Y24" i="12"/>
  <c r="R12" i="12"/>
  <c r="R15" i="12"/>
  <c r="Z15" i="12"/>
  <c r="V16" i="12"/>
  <c r="U17" i="12"/>
  <c r="Z24" i="12"/>
  <c r="S12" i="12"/>
  <c r="S15" i="12"/>
  <c r="AA15" i="12"/>
  <c r="W16" i="12"/>
  <c r="V17" i="12"/>
  <c r="AA24" i="12"/>
  <c r="T15" i="12"/>
  <c r="AB15" i="12"/>
  <c r="X16" i="12"/>
  <c r="W17" i="12"/>
  <c r="R11" i="12"/>
  <c r="U15" i="12"/>
  <c r="AC15" i="12"/>
  <c r="Y16" i="12"/>
  <c r="X17" i="12"/>
  <c r="S11" i="12"/>
  <c r="R14" i="12"/>
  <c r="R16" i="12"/>
  <c r="AC17" i="12"/>
  <c r="T24" i="12"/>
  <c r="V24" i="12"/>
  <c r="AB24" i="12"/>
  <c r="U24" i="12"/>
  <c r="W24" i="12"/>
  <c r="AC24" i="12"/>
  <c r="R17" i="12"/>
  <c r="Z17" i="12"/>
  <c r="S17" i="12"/>
  <c r="AA17" i="12"/>
  <c r="Y17" i="12"/>
  <c r="T17" i="12"/>
  <c r="U31" i="12"/>
  <c r="AC31" i="12"/>
  <c r="V31" i="12"/>
  <c r="S28" i="12"/>
  <c r="S30" i="12"/>
  <c r="W31" i="12"/>
  <c r="X31" i="12"/>
  <c r="R28" i="12"/>
  <c r="Y31" i="12"/>
  <c r="R27" i="12"/>
  <c r="R29" i="12"/>
  <c r="R31" i="12"/>
  <c r="Z31" i="12"/>
  <c r="R30" i="12"/>
  <c r="S27" i="12"/>
  <c r="S29" i="12"/>
  <c r="S31" i="12"/>
  <c r="AA31" i="12"/>
  <c r="T31" i="12"/>
  <c r="S25" i="12"/>
  <c r="R25" i="12"/>
  <c r="R26" i="12"/>
  <c r="S26" i="12"/>
  <c r="R21" i="12"/>
  <c r="R23" i="12"/>
  <c r="S23" i="12"/>
  <c r="S21" i="12"/>
  <c r="R20" i="12"/>
  <c r="R22" i="12"/>
  <c r="S20" i="12"/>
  <c r="S22" i="12"/>
  <c r="R18" i="12"/>
  <c r="S18" i="12"/>
  <c r="R19" i="12"/>
  <c r="S19" i="12"/>
  <c r="S13" i="12"/>
  <c r="R13" i="12"/>
  <c r="G49" i="12"/>
  <c r="G7" i="12"/>
  <c r="G18" i="12"/>
  <c r="G8" i="12"/>
  <c r="S3" i="12"/>
  <c r="S2" i="12" s="1"/>
  <c r="AC3" i="12"/>
  <c r="AC2" i="12" s="1"/>
  <c r="W3" i="12"/>
  <c r="W2" i="12" s="1"/>
  <c r="G11" i="12"/>
  <c r="U3" i="12"/>
  <c r="U2" i="12" s="1"/>
  <c r="X3" i="12"/>
  <c r="X2" i="12" s="1"/>
  <c r="AA3" i="12"/>
  <c r="AA2" i="12" s="1"/>
  <c r="T3" i="12"/>
  <c r="T2" i="12" s="1"/>
  <c r="AB3" i="12"/>
  <c r="AB2" i="12" s="1"/>
  <c r="G12" i="12"/>
  <c r="G29" i="12"/>
  <c r="G61" i="12"/>
  <c r="V3" i="12"/>
  <c r="V2" i="12" s="1"/>
  <c r="G14" i="12"/>
  <c r="G17" i="12"/>
  <c r="G23" i="12"/>
  <c r="G36" i="12"/>
  <c r="G16" i="12"/>
  <c r="G20" i="12"/>
  <c r="G41" i="12"/>
  <c r="G48" i="12"/>
  <c r="G21" i="12"/>
  <c r="G24" i="12"/>
  <c r="G19" i="12"/>
  <c r="Y3" i="12"/>
  <c r="Y2" i="12" s="1"/>
  <c r="G96" i="12"/>
  <c r="G58" i="12"/>
  <c r="G55" i="12"/>
  <c r="G53" i="12"/>
  <c r="G52" i="12"/>
  <c r="G51" i="12"/>
  <c r="G31" i="12"/>
  <c r="G30" i="12"/>
  <c r="G76" i="12"/>
  <c r="G74" i="12"/>
  <c r="G72" i="12"/>
  <c r="G71" i="12"/>
  <c r="G70" i="12"/>
  <c r="G67" i="12"/>
  <c r="G65" i="12"/>
  <c r="G64" i="12"/>
  <c r="G63" i="12"/>
  <c r="G43" i="12"/>
  <c r="G42" i="12"/>
  <c r="G35" i="12"/>
  <c r="G22" i="12"/>
  <c r="G15" i="12"/>
  <c r="G60" i="12"/>
  <c r="G32" i="12"/>
  <c r="G27" i="12"/>
  <c r="G26" i="12"/>
  <c r="G25" i="12"/>
  <c r="G95" i="12"/>
  <c r="G46" i="12"/>
  <c r="G45" i="12"/>
  <c r="G44" i="12"/>
  <c r="G39" i="12"/>
  <c r="G38" i="12"/>
  <c r="G37" i="12"/>
  <c r="G62" i="12"/>
  <c r="G57" i="12"/>
  <c r="G56" i="12"/>
  <c r="G54" i="12"/>
  <c r="G34" i="12"/>
  <c r="G28" i="12"/>
  <c r="G75" i="12"/>
  <c r="G73" i="12"/>
  <c r="G69" i="12"/>
  <c r="G68" i="12"/>
  <c r="G66" i="12"/>
  <c r="G59" i="12"/>
  <c r="G47" i="12"/>
  <c r="G40" i="12"/>
  <c r="G94" i="12"/>
  <c r="R3" i="12"/>
  <c r="G10" i="12"/>
  <c r="G13" i="12"/>
  <c r="G33" i="12"/>
  <c r="T6" i="1" l="1"/>
  <c r="S5" i="1"/>
  <c r="S10" i="1"/>
  <c r="T11" i="1"/>
  <c r="T44" i="12"/>
  <c r="T55" i="12"/>
  <c r="T45" i="12"/>
  <c r="T18" i="12"/>
  <c r="T11" i="12"/>
  <c r="T27" i="12"/>
  <c r="T26" i="12"/>
  <c r="T48" i="12"/>
  <c r="T90" i="12"/>
  <c r="T29" i="12"/>
  <c r="T12" i="12"/>
  <c r="T47" i="12"/>
  <c r="T46" i="12"/>
  <c r="T23" i="12"/>
  <c r="T53" i="12"/>
  <c r="T40" i="12"/>
  <c r="T51" i="12"/>
  <c r="T22" i="12"/>
  <c r="T14" i="12"/>
  <c r="T38" i="12"/>
  <c r="T25" i="12"/>
  <c r="T13" i="12"/>
  <c r="T20" i="12"/>
  <c r="T30" i="12"/>
  <c r="T37" i="12"/>
  <c r="T39" i="12"/>
  <c r="T21" i="12"/>
  <c r="T19" i="12"/>
  <c r="T28" i="12"/>
  <c r="T49" i="12"/>
  <c r="T86" i="12"/>
  <c r="T83" i="12"/>
  <c r="T81" i="12"/>
  <c r="T85" i="12"/>
  <c r="S88" i="12"/>
  <c r="S100" i="12" s="1"/>
  <c r="S101" i="12" s="1"/>
  <c r="Q87" i="12"/>
  <c r="E87" i="12"/>
  <c r="F87" i="12" s="1"/>
  <c r="E77" i="12"/>
  <c r="F77" i="12" s="1"/>
  <c r="E80" i="12"/>
  <c r="F80" i="12" s="1"/>
  <c r="E78" i="12"/>
  <c r="F78" i="12" s="1"/>
  <c r="E79" i="12"/>
  <c r="F79" i="12" s="1"/>
  <c r="E93" i="12"/>
  <c r="F93" i="12" s="1"/>
  <c r="Y68" i="12"/>
  <c r="S70" i="12"/>
  <c r="R66" i="12"/>
  <c r="R74" i="12"/>
  <c r="R71" i="12"/>
  <c r="S74" i="12"/>
  <c r="S63" i="12"/>
  <c r="W68" i="12"/>
  <c r="T5" i="12"/>
  <c r="U90" i="12" s="1"/>
  <c r="U67" i="12"/>
  <c r="AC67" i="12"/>
  <c r="S66" i="12"/>
  <c r="R65" i="12"/>
  <c r="AB68" i="12"/>
  <c r="R73" i="12"/>
  <c r="AA68" i="12"/>
  <c r="AC68" i="12"/>
  <c r="U68" i="12"/>
  <c r="R67" i="12"/>
  <c r="T68" i="12"/>
  <c r="S73" i="12"/>
  <c r="V68" i="12"/>
  <c r="Z67" i="12"/>
  <c r="Y67" i="12"/>
  <c r="X67" i="12"/>
  <c r="R64" i="12"/>
  <c r="R75" i="12"/>
  <c r="S65" i="12"/>
  <c r="R63" i="12"/>
  <c r="S64" i="12"/>
  <c r="S75" i="12"/>
  <c r="R70" i="12"/>
  <c r="S71" i="12"/>
  <c r="R72" i="12"/>
  <c r="S72" i="12"/>
  <c r="V67" i="12"/>
  <c r="R68" i="12"/>
  <c r="S67" i="12"/>
  <c r="X68" i="12"/>
  <c r="T67" i="12"/>
  <c r="AB67" i="12"/>
  <c r="S68" i="12"/>
  <c r="AA67" i="12"/>
  <c r="W67" i="12"/>
  <c r="Z68" i="12"/>
  <c r="Q15" i="12"/>
  <c r="E94" i="12"/>
  <c r="F94" i="12" s="1"/>
  <c r="E36" i="12"/>
  <c r="F36" i="12" s="1"/>
  <c r="E61" i="12"/>
  <c r="F61" i="12" s="1"/>
  <c r="E41" i="12"/>
  <c r="F41" i="12" s="1"/>
  <c r="E33" i="12"/>
  <c r="F33" i="12" s="1"/>
  <c r="E96" i="12"/>
  <c r="F96" i="12" s="1"/>
  <c r="E58" i="12"/>
  <c r="F58" i="12" s="1"/>
  <c r="E76" i="12"/>
  <c r="F76" i="12" s="1"/>
  <c r="Q57" i="12"/>
  <c r="Q56" i="12"/>
  <c r="E35" i="12"/>
  <c r="F35" i="12" s="1"/>
  <c r="Q69" i="12"/>
  <c r="E60" i="12"/>
  <c r="F60" i="12" s="1"/>
  <c r="E32" i="12"/>
  <c r="F32" i="12" s="1"/>
  <c r="E95" i="12"/>
  <c r="F95" i="12" s="1"/>
  <c r="E57" i="12"/>
  <c r="F57" i="12" s="1"/>
  <c r="E8" i="12"/>
  <c r="F8" i="12" s="1"/>
  <c r="E15" i="12"/>
  <c r="F15" i="12" s="1"/>
  <c r="E7" i="12"/>
  <c r="F7" i="12" s="1"/>
  <c r="Q41" i="12"/>
  <c r="E10" i="12"/>
  <c r="F10" i="12" s="1"/>
  <c r="E59" i="12"/>
  <c r="F59" i="12" s="1"/>
  <c r="E62" i="12"/>
  <c r="F62" i="12" s="1"/>
  <c r="R2" i="12"/>
  <c r="E34" i="12"/>
  <c r="F34" i="12" s="1"/>
  <c r="E56" i="12"/>
  <c r="F56" i="12" s="1"/>
  <c r="E9" i="12"/>
  <c r="F9" i="12" s="1"/>
  <c r="E69" i="12"/>
  <c r="F69" i="12" s="1"/>
  <c r="U11" i="1" l="1"/>
  <c r="T10" i="1"/>
  <c r="S15" i="1"/>
  <c r="U6" i="1"/>
  <c r="T5" i="1"/>
  <c r="T74" i="12"/>
  <c r="T70" i="12"/>
  <c r="T71" i="12"/>
  <c r="T63" i="12"/>
  <c r="T65" i="12"/>
  <c r="T64" i="12"/>
  <c r="T72" i="12"/>
  <c r="T66" i="12"/>
  <c r="T73" i="12"/>
  <c r="T75" i="12"/>
  <c r="U85" i="12"/>
  <c r="U83" i="12"/>
  <c r="U86" i="12"/>
  <c r="U81" i="12"/>
  <c r="S92" i="12"/>
  <c r="T88" i="12"/>
  <c r="T100" i="12" s="1"/>
  <c r="T101" i="12" s="1"/>
  <c r="Q84" i="12"/>
  <c r="E84" i="12"/>
  <c r="F84" i="12" s="1"/>
  <c r="U5" i="12"/>
  <c r="V90" i="12" s="1"/>
  <c r="U49" i="12"/>
  <c r="U11" i="12"/>
  <c r="U27" i="12"/>
  <c r="U21" i="12"/>
  <c r="U22" i="12"/>
  <c r="U13" i="12"/>
  <c r="U19" i="12"/>
  <c r="U52" i="12"/>
  <c r="U46" i="12"/>
  <c r="U40" i="12"/>
  <c r="U37" i="12"/>
  <c r="U26" i="12"/>
  <c r="U29" i="12"/>
  <c r="U28" i="12"/>
  <c r="U23" i="12"/>
  <c r="U54" i="12"/>
  <c r="U51" i="12"/>
  <c r="U48" i="12"/>
  <c r="U12" i="12"/>
  <c r="U30" i="12"/>
  <c r="U18" i="12"/>
  <c r="U53" i="12"/>
  <c r="U45" i="12"/>
  <c r="U39" i="12"/>
  <c r="U14" i="12"/>
  <c r="U55" i="12"/>
  <c r="U44" i="12"/>
  <c r="U47" i="12"/>
  <c r="U38" i="12"/>
  <c r="U25" i="12"/>
  <c r="U20" i="12"/>
  <c r="E67" i="12"/>
  <c r="F67" i="12" s="1"/>
  <c r="Q68" i="12"/>
  <c r="Q67" i="12"/>
  <c r="E68" i="12"/>
  <c r="F68" i="12" s="1"/>
  <c r="T15" i="1" l="1"/>
  <c r="V6" i="1"/>
  <c r="U5" i="1"/>
  <c r="V11" i="1"/>
  <c r="U10" i="1"/>
  <c r="U88" i="12"/>
  <c r="U100" i="12" s="1"/>
  <c r="U101" i="12" s="1"/>
  <c r="T92" i="12"/>
  <c r="V85" i="12"/>
  <c r="V81" i="12"/>
  <c r="V83" i="12"/>
  <c r="V86" i="12"/>
  <c r="U63" i="12"/>
  <c r="U72" i="12"/>
  <c r="U75" i="12"/>
  <c r="U66" i="12"/>
  <c r="U71" i="12"/>
  <c r="U70" i="12"/>
  <c r="U65" i="12"/>
  <c r="V5" i="12"/>
  <c r="W90" i="12" s="1"/>
  <c r="V45" i="12"/>
  <c r="V37" i="12"/>
  <c r="V27" i="12"/>
  <c r="V29" i="12"/>
  <c r="V22" i="12"/>
  <c r="V13" i="12"/>
  <c r="V53" i="12"/>
  <c r="V38" i="12"/>
  <c r="V25" i="12"/>
  <c r="V48" i="12"/>
  <c r="V23" i="12"/>
  <c r="V46" i="12"/>
  <c r="V40" i="12"/>
  <c r="V11" i="12"/>
  <c r="V19" i="12"/>
  <c r="V55" i="12"/>
  <c r="V52" i="12"/>
  <c r="V49" i="12"/>
  <c r="V44" i="12"/>
  <c r="V28" i="12"/>
  <c r="V26" i="12"/>
  <c r="V47" i="12"/>
  <c r="V20" i="12"/>
  <c r="V51" i="12"/>
  <c r="V39" i="12"/>
  <c r="V12" i="12"/>
  <c r="V54" i="12"/>
  <c r="V14" i="12"/>
  <c r="V30" i="12"/>
  <c r="V21" i="12"/>
  <c r="V18" i="12"/>
  <c r="U74" i="12"/>
  <c r="U64" i="12"/>
  <c r="U73" i="12"/>
  <c r="E24" i="12"/>
  <c r="F24" i="12" s="1"/>
  <c r="Q24" i="12"/>
  <c r="V10" i="1" l="1"/>
  <c r="J11" i="1"/>
  <c r="J10" i="1"/>
  <c r="U15" i="1"/>
  <c r="J15" i="1" s="1"/>
  <c r="V5" i="1"/>
  <c r="V15" i="1" s="1"/>
  <c r="J6" i="1"/>
  <c r="J5" i="1"/>
  <c r="U92" i="12"/>
  <c r="V88" i="12"/>
  <c r="V100" i="12" s="1"/>
  <c r="V101" i="12" s="1"/>
  <c r="W83" i="12"/>
  <c r="W86" i="12"/>
  <c r="W81" i="12"/>
  <c r="W85" i="12"/>
  <c r="V74" i="12"/>
  <c r="V66" i="12"/>
  <c r="V64" i="12"/>
  <c r="V73" i="12"/>
  <c r="V63" i="12"/>
  <c r="V65" i="12"/>
  <c r="V71" i="12"/>
  <c r="W5" i="12"/>
  <c r="X90" i="12" s="1"/>
  <c r="W54" i="12"/>
  <c r="W23" i="12"/>
  <c r="W18" i="12"/>
  <c r="W45" i="12"/>
  <c r="W44" i="12"/>
  <c r="W40" i="12"/>
  <c r="W37" i="12"/>
  <c r="W12" i="12"/>
  <c r="W14" i="12"/>
  <c r="W26" i="12"/>
  <c r="W30" i="12"/>
  <c r="W53" i="12"/>
  <c r="W27" i="12"/>
  <c r="W20" i="12"/>
  <c r="W46" i="12"/>
  <c r="W11" i="12"/>
  <c r="W19" i="12"/>
  <c r="W55" i="12"/>
  <c r="W52" i="12"/>
  <c r="W21" i="12"/>
  <c r="W49" i="12"/>
  <c r="W47" i="12"/>
  <c r="W38" i="12"/>
  <c r="W25" i="12"/>
  <c r="W29" i="12"/>
  <c r="W28" i="12"/>
  <c r="W22" i="12"/>
  <c r="W51" i="12"/>
  <c r="W48" i="12"/>
  <c r="W39" i="12"/>
  <c r="W13" i="12"/>
  <c r="V75" i="12"/>
  <c r="V70" i="12"/>
  <c r="V72" i="12"/>
  <c r="E43" i="12"/>
  <c r="F43" i="12" s="1"/>
  <c r="Q17" i="12"/>
  <c r="Q16" i="12"/>
  <c r="E17" i="12"/>
  <c r="F17" i="12" s="1"/>
  <c r="Q42" i="12"/>
  <c r="E42" i="12"/>
  <c r="F42" i="12" s="1"/>
  <c r="Q43" i="12"/>
  <c r="Q50" i="12"/>
  <c r="E50" i="12"/>
  <c r="F50" i="12" s="1"/>
  <c r="Q31" i="12"/>
  <c r="E16" i="12"/>
  <c r="F16" i="12" s="1"/>
  <c r="E31" i="12"/>
  <c r="F31" i="12" s="1"/>
  <c r="V92" i="12" l="1"/>
  <c r="X83" i="12"/>
  <c r="X85" i="12"/>
  <c r="X86" i="12"/>
  <c r="X81" i="12"/>
  <c r="W88" i="12"/>
  <c r="W100" i="12" s="1"/>
  <c r="W101" i="12" s="1"/>
  <c r="W63" i="12"/>
  <c r="W66" i="12"/>
  <c r="W65" i="12"/>
  <c r="W71" i="12"/>
  <c r="W64" i="12"/>
  <c r="W72" i="12"/>
  <c r="X5" i="12"/>
  <c r="Y90" i="12" s="1"/>
  <c r="X51" i="12"/>
  <c r="X40" i="12"/>
  <c r="X20" i="12"/>
  <c r="X54" i="12"/>
  <c r="X49" i="12"/>
  <c r="X48" i="12"/>
  <c r="X39" i="12"/>
  <c r="X18" i="12"/>
  <c r="X37" i="12"/>
  <c r="X27" i="12"/>
  <c r="X26" i="12"/>
  <c r="X53" i="12"/>
  <c r="X45" i="12"/>
  <c r="X44" i="12"/>
  <c r="X30" i="12"/>
  <c r="X22" i="12"/>
  <c r="X21" i="12"/>
  <c r="X12" i="12"/>
  <c r="X14" i="12"/>
  <c r="X38" i="12"/>
  <c r="X11" i="12"/>
  <c r="X29" i="12"/>
  <c r="X19" i="12"/>
  <c r="X55" i="12"/>
  <c r="X52" i="12"/>
  <c r="X47" i="12"/>
  <c r="X46" i="12"/>
  <c r="X23" i="12"/>
  <c r="X28" i="12"/>
  <c r="X25" i="12"/>
  <c r="X13" i="12"/>
  <c r="W73" i="12"/>
  <c r="W74" i="12"/>
  <c r="W70" i="12"/>
  <c r="W75" i="12"/>
  <c r="X88" i="12" l="1"/>
  <c r="X100" i="12" s="1"/>
  <c r="X101" i="12" s="1"/>
  <c r="Y81" i="12"/>
  <c r="Y83" i="12"/>
  <c r="Y85" i="12"/>
  <c r="Y86" i="12"/>
  <c r="W92" i="12"/>
  <c r="X74" i="12"/>
  <c r="X73" i="12"/>
  <c r="X71" i="12"/>
  <c r="X65" i="12"/>
  <c r="X64" i="12"/>
  <c r="X70" i="12"/>
  <c r="Y5" i="12"/>
  <c r="Z90" i="12" s="1"/>
  <c r="Y52" i="12"/>
  <c r="Y18" i="12"/>
  <c r="Y25" i="12"/>
  <c r="Y51" i="12"/>
  <c r="Y45" i="12"/>
  <c r="Y39" i="12"/>
  <c r="Y13" i="12"/>
  <c r="Y28" i="12"/>
  <c r="Y22" i="12"/>
  <c r="Y40" i="12"/>
  <c r="Y37" i="12"/>
  <c r="Y19" i="12"/>
  <c r="Y27" i="12"/>
  <c r="Y26" i="12"/>
  <c r="Y38" i="12"/>
  <c r="Y48" i="12"/>
  <c r="Y53" i="12"/>
  <c r="Y47" i="12"/>
  <c r="Y23" i="12"/>
  <c r="Y29" i="12"/>
  <c r="Y46" i="12"/>
  <c r="Y12" i="12"/>
  <c r="Y30" i="12"/>
  <c r="Y54" i="12"/>
  <c r="Y44" i="12"/>
  <c r="Y55" i="12"/>
  <c r="Y49" i="12"/>
  <c r="Y21" i="12"/>
  <c r="Y11" i="12"/>
  <c r="Y14" i="12"/>
  <c r="Y20" i="12"/>
  <c r="X75" i="12"/>
  <c r="X63" i="12"/>
  <c r="X66" i="12"/>
  <c r="X72" i="12"/>
  <c r="Y88" i="12" l="1"/>
  <c r="Y100" i="12" s="1"/>
  <c r="Y101" i="12" s="1"/>
  <c r="Z81" i="12"/>
  <c r="Z83" i="12"/>
  <c r="Z85" i="12"/>
  <c r="Z86" i="12"/>
  <c r="X92" i="12"/>
  <c r="Y73" i="12"/>
  <c r="Y66" i="12"/>
  <c r="Y63" i="12"/>
  <c r="Y72" i="12"/>
  <c r="Y65" i="12"/>
  <c r="Y64" i="12"/>
  <c r="Y70" i="12"/>
  <c r="Y74" i="12"/>
  <c r="Z5" i="12"/>
  <c r="AA90" i="12" s="1"/>
  <c r="Z52" i="12"/>
  <c r="Z40" i="12"/>
  <c r="Z13" i="12"/>
  <c r="Z55" i="12"/>
  <c r="Z45" i="12"/>
  <c r="Z28" i="12"/>
  <c r="Z25" i="12"/>
  <c r="Z22" i="12"/>
  <c r="Z39" i="12"/>
  <c r="Z11" i="12"/>
  <c r="Z30" i="12"/>
  <c r="Z23" i="12"/>
  <c r="Z18" i="12"/>
  <c r="Z54" i="12"/>
  <c r="Z51" i="12"/>
  <c r="Z48" i="12"/>
  <c r="Z27" i="12"/>
  <c r="Z46" i="12"/>
  <c r="Z49" i="12"/>
  <c r="Z38" i="12"/>
  <c r="Z26" i="12"/>
  <c r="Z19" i="12"/>
  <c r="Z53" i="12"/>
  <c r="Z37" i="12"/>
  <c r="Z14" i="12"/>
  <c r="Z12" i="12"/>
  <c r="Z29" i="12"/>
  <c r="Z20" i="12"/>
  <c r="Z47" i="12"/>
  <c r="Z44" i="12"/>
  <c r="Z21" i="12"/>
  <c r="Y71" i="12"/>
  <c r="Y75" i="12"/>
  <c r="AA86" i="12" l="1"/>
  <c r="AA83" i="12"/>
  <c r="AA85" i="12"/>
  <c r="AA81" i="12"/>
  <c r="Z88" i="12"/>
  <c r="Z100" i="12" s="1"/>
  <c r="Z101" i="12" s="1"/>
  <c r="Y92" i="12"/>
  <c r="Z72" i="12"/>
  <c r="Z65" i="12"/>
  <c r="Z71" i="12"/>
  <c r="Z74" i="12"/>
  <c r="Z73" i="12"/>
  <c r="Z70" i="12"/>
  <c r="AA5" i="12"/>
  <c r="AB90" i="12" s="1"/>
  <c r="AA39" i="12"/>
  <c r="AA12" i="12"/>
  <c r="AA30" i="12"/>
  <c r="AA29" i="12"/>
  <c r="AA52" i="12"/>
  <c r="AA49" i="12"/>
  <c r="AA55" i="12"/>
  <c r="AA46" i="12"/>
  <c r="AA45" i="12"/>
  <c r="AA14" i="12"/>
  <c r="AA25" i="12"/>
  <c r="AA54" i="12"/>
  <c r="AA51" i="12"/>
  <c r="AA38" i="12"/>
  <c r="AA21" i="12"/>
  <c r="AA20" i="12"/>
  <c r="AA18" i="12"/>
  <c r="AA48" i="12"/>
  <c r="AA44" i="12"/>
  <c r="AA40" i="12"/>
  <c r="AA37" i="12"/>
  <c r="AA11" i="12"/>
  <c r="AA28" i="12"/>
  <c r="AA27" i="12"/>
  <c r="AA13" i="12"/>
  <c r="AA47" i="12"/>
  <c r="AA23" i="12"/>
  <c r="AA53" i="12"/>
  <c r="AA26" i="12"/>
  <c r="AA22" i="12"/>
  <c r="AA19" i="12"/>
  <c r="Z75" i="12"/>
  <c r="Z64" i="12"/>
  <c r="Z63" i="12"/>
  <c r="Z66" i="12"/>
  <c r="AA88" i="12" l="1"/>
  <c r="AA100" i="12" s="1"/>
  <c r="AA101" i="12" s="1"/>
  <c r="Z92" i="12"/>
  <c r="AB85" i="12"/>
  <c r="AB86" i="12"/>
  <c r="AB83" i="12"/>
  <c r="AB81" i="12"/>
  <c r="AA63" i="12"/>
  <c r="AA72" i="12"/>
  <c r="AA64" i="12"/>
  <c r="AA75" i="12"/>
  <c r="AA66" i="12"/>
  <c r="AA65" i="12"/>
  <c r="AA70" i="12"/>
  <c r="AA71" i="12"/>
  <c r="AA73" i="12"/>
  <c r="AA74" i="12"/>
  <c r="AB5" i="12"/>
  <c r="AC90" i="12" s="1"/>
  <c r="AB53" i="12"/>
  <c r="AB48" i="12"/>
  <c r="AB47" i="12"/>
  <c r="AB38" i="12"/>
  <c r="AB37" i="12"/>
  <c r="AB29" i="12"/>
  <c r="AB26" i="12"/>
  <c r="AB19" i="12"/>
  <c r="AB52" i="12"/>
  <c r="AB44" i="12"/>
  <c r="AB21" i="12"/>
  <c r="AB20" i="12"/>
  <c r="AB55" i="12"/>
  <c r="AB49" i="12"/>
  <c r="AB40" i="12"/>
  <c r="AB12" i="12"/>
  <c r="AB18" i="12"/>
  <c r="AB27" i="12"/>
  <c r="AB28" i="12"/>
  <c r="AB13" i="12"/>
  <c r="AB54" i="12"/>
  <c r="AB51" i="12"/>
  <c r="AB46" i="12"/>
  <c r="AB45" i="12"/>
  <c r="AB11" i="12"/>
  <c r="AB25" i="12"/>
  <c r="AB23" i="12"/>
  <c r="AB22" i="12"/>
  <c r="AB14" i="12"/>
  <c r="AB39" i="12"/>
  <c r="AB30" i="12"/>
  <c r="AA92" i="12" l="1"/>
  <c r="AB88" i="12"/>
  <c r="AB100" i="12" s="1"/>
  <c r="AB101" i="12" s="1"/>
  <c r="AC85" i="12"/>
  <c r="AC81" i="12"/>
  <c r="AC86" i="12"/>
  <c r="AC83" i="12"/>
  <c r="AB63" i="12"/>
  <c r="AB73" i="12"/>
  <c r="AB74" i="12"/>
  <c r="AB70" i="12"/>
  <c r="AB71" i="12"/>
  <c r="AC5" i="12"/>
  <c r="AC39" i="12"/>
  <c r="AC44" i="12"/>
  <c r="AC38" i="12"/>
  <c r="AC25" i="12"/>
  <c r="E25" i="12" s="1"/>
  <c r="F25" i="12" s="1"/>
  <c r="AC49" i="12"/>
  <c r="AC37" i="12"/>
  <c r="Q37" i="12" s="1"/>
  <c r="AC47" i="12"/>
  <c r="AC11" i="12"/>
  <c r="AC27" i="12"/>
  <c r="AC28" i="12"/>
  <c r="AC21" i="12"/>
  <c r="AC13" i="12"/>
  <c r="AC45" i="12"/>
  <c r="AC55" i="12"/>
  <c r="AC22" i="12"/>
  <c r="AC19" i="12"/>
  <c r="AC53" i="12"/>
  <c r="AC52" i="12"/>
  <c r="AC46" i="12"/>
  <c r="AC40" i="12"/>
  <c r="AC26" i="12"/>
  <c r="Q26" i="12" s="1"/>
  <c r="AC29" i="12"/>
  <c r="AC23" i="12"/>
  <c r="AC51" i="12"/>
  <c r="AC54" i="12"/>
  <c r="AC48" i="12"/>
  <c r="AC12" i="12"/>
  <c r="AC20" i="12"/>
  <c r="AC30" i="12"/>
  <c r="E30" i="12" s="1"/>
  <c r="F30" i="12" s="1"/>
  <c r="AC18" i="12"/>
  <c r="AC14" i="12"/>
  <c r="AB66" i="12"/>
  <c r="AB72" i="12"/>
  <c r="AB65" i="12"/>
  <c r="AB75" i="12"/>
  <c r="AB64" i="12"/>
  <c r="Q83" i="12" l="1"/>
  <c r="E83" i="12"/>
  <c r="F83" i="12" s="1"/>
  <c r="E86" i="12"/>
  <c r="F86" i="12" s="1"/>
  <c r="Q86" i="12"/>
  <c r="AC88" i="12"/>
  <c r="AC100" i="12" s="1"/>
  <c r="E85" i="12"/>
  <c r="F85" i="12" s="1"/>
  <c r="Q85" i="12"/>
  <c r="AB92" i="12"/>
  <c r="Q44" i="12"/>
  <c r="E49" i="12"/>
  <c r="F49" i="12" s="1"/>
  <c r="AC64" i="12"/>
  <c r="E64" i="12" s="1"/>
  <c r="F64" i="12" s="1"/>
  <c r="AC66" i="12"/>
  <c r="E66" i="12" s="1"/>
  <c r="F66" i="12" s="1"/>
  <c r="E20" i="12"/>
  <c r="F20" i="12" s="1"/>
  <c r="E13" i="12"/>
  <c r="F13" i="12" s="1"/>
  <c r="AC75" i="12"/>
  <c r="E18" i="12"/>
  <c r="F18" i="12" s="1"/>
  <c r="AC63" i="12"/>
  <c r="Q63" i="12" s="1"/>
  <c r="E11" i="12"/>
  <c r="F11" i="12" s="1"/>
  <c r="E26" i="12"/>
  <c r="F26" i="12" s="1"/>
  <c r="E37" i="12"/>
  <c r="F37" i="12" s="1"/>
  <c r="AC71" i="12"/>
  <c r="Q71" i="12" s="1"/>
  <c r="Q18" i="12"/>
  <c r="Q11" i="12"/>
  <c r="E14" i="12"/>
  <c r="F14" i="12" s="1"/>
  <c r="AC65" i="12"/>
  <c r="Q65" i="12" s="1"/>
  <c r="E46" i="12"/>
  <c r="F46" i="12" s="1"/>
  <c r="Q46" i="12"/>
  <c r="Q19" i="12"/>
  <c r="E48" i="12"/>
  <c r="F48" i="12" s="1"/>
  <c r="Q48" i="12"/>
  <c r="Q52" i="12"/>
  <c r="E52" i="12"/>
  <c r="F52" i="12" s="1"/>
  <c r="AC73" i="12"/>
  <c r="Q21" i="12"/>
  <c r="E21" i="12"/>
  <c r="F21" i="12" s="1"/>
  <c r="E38" i="12"/>
  <c r="F38" i="12" s="1"/>
  <c r="Q38" i="12"/>
  <c r="Q25" i="12"/>
  <c r="Q54" i="12"/>
  <c r="E54" i="12"/>
  <c r="F54" i="12" s="1"/>
  <c r="E53" i="12"/>
  <c r="F53" i="12" s="1"/>
  <c r="Q53" i="12"/>
  <c r="E28" i="12"/>
  <c r="F28" i="12" s="1"/>
  <c r="Q28" i="12"/>
  <c r="Q20" i="12"/>
  <c r="Q51" i="12"/>
  <c r="E51" i="12"/>
  <c r="F51" i="12" s="1"/>
  <c r="Q27" i="12"/>
  <c r="E27" i="12"/>
  <c r="F27" i="12" s="1"/>
  <c r="Q39" i="12"/>
  <c r="E39" i="12"/>
  <c r="F39" i="12" s="1"/>
  <c r="E44" i="12"/>
  <c r="F44" i="12" s="1"/>
  <c r="AC74" i="12"/>
  <c r="E22" i="12"/>
  <c r="F22" i="12" s="1"/>
  <c r="Q22" i="12"/>
  <c r="E23" i="12"/>
  <c r="F23" i="12" s="1"/>
  <c r="AC70" i="12"/>
  <c r="E29" i="12"/>
  <c r="F29" i="12" s="1"/>
  <c r="Q29" i="12"/>
  <c r="E55" i="12"/>
  <c r="F55" i="12" s="1"/>
  <c r="Q55" i="12"/>
  <c r="Q47" i="12"/>
  <c r="E47" i="12"/>
  <c r="F47" i="12" s="1"/>
  <c r="Q23" i="12"/>
  <c r="E12" i="12"/>
  <c r="F12" i="12" s="1"/>
  <c r="Q45" i="12"/>
  <c r="E45" i="12"/>
  <c r="F45" i="12" s="1"/>
  <c r="Q30" i="12"/>
  <c r="Q12" i="12"/>
  <c r="Q14" i="12"/>
  <c r="AC72" i="12"/>
  <c r="Q40" i="12"/>
  <c r="E40" i="12"/>
  <c r="F40" i="12" s="1"/>
  <c r="E19" i="12"/>
  <c r="F19" i="12" s="1"/>
  <c r="Q49" i="12"/>
  <c r="Q13" i="12"/>
  <c r="Q64" i="12" l="1"/>
  <c r="Q66" i="12"/>
  <c r="Q100" i="12"/>
  <c r="AC101" i="12"/>
  <c r="Q101" i="12" s="1"/>
  <c r="AC92" i="12"/>
  <c r="Q92" i="12" s="1"/>
  <c r="E88" i="12"/>
  <c r="F88" i="12" s="1"/>
  <c r="Q88" i="12"/>
  <c r="E89" i="12"/>
  <c r="F89" i="12" s="1"/>
  <c r="Q89" i="12"/>
  <c r="Q90" i="12"/>
  <c r="E90" i="12"/>
  <c r="F90" i="12" s="1"/>
  <c r="E91" i="12"/>
  <c r="F91" i="12" s="1"/>
  <c r="Q91" i="12"/>
  <c r="Q75" i="12"/>
  <c r="E81" i="12"/>
  <c r="F81" i="12" s="1"/>
  <c r="Q81" i="12"/>
  <c r="E75" i="12"/>
  <c r="F75" i="12" s="1"/>
  <c r="E63" i="12"/>
  <c r="F63" i="12" s="1"/>
  <c r="E71" i="12"/>
  <c r="F71" i="12" s="1"/>
  <c r="E65" i="12"/>
  <c r="F65" i="12" s="1"/>
  <c r="E70" i="12"/>
  <c r="F70" i="12" s="1"/>
  <c r="Q70" i="12"/>
  <c r="E73" i="12"/>
  <c r="F73" i="12" s="1"/>
  <c r="Q73" i="12"/>
  <c r="E72" i="12"/>
  <c r="F72" i="12" s="1"/>
  <c r="Q72" i="12"/>
  <c r="Q74" i="12"/>
  <c r="E74" i="12"/>
  <c r="F74" i="12" s="1"/>
  <c r="E92" i="12" l="1"/>
  <c r="F92" i="12" s="1"/>
  <c r="E82" i="12"/>
  <c r="F82" i="12" s="1"/>
  <c r="Q82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A1" authorId="0" shapeId="0" xr:uid="{00000000-0006-0000-0500-000001000000}">
      <text>
        <r>
          <rPr>
            <sz val="9"/>
            <color indexed="81"/>
            <rFont val="Tahoma"/>
            <family val="2"/>
            <charset val="204"/>
          </rPr>
          <t>Specify savetodb_90 in cell A1 to define the SaveToDB report configuration</t>
        </r>
      </text>
    </comment>
    <comment ref="A3" authorId="0" shapeId="0" xr:uid="{00000000-0006-0000-0500-000002000000}">
      <text>
        <r>
          <rPr>
            <sz val="9"/>
            <color indexed="81"/>
            <rFont val="Tahoma"/>
            <family val="2"/>
            <charset val="204"/>
          </rPr>
          <t>Create one or more filters using the 'filter' keyword</t>
        </r>
      </text>
    </comment>
    <comment ref="B3" authorId="0" shapeId="0" xr:uid="{00000000-0006-0000-0500-000003000000}">
      <text>
        <r>
          <rPr>
            <sz val="9"/>
            <color indexed="81"/>
            <rFont val="Tahoma"/>
            <family val="2"/>
            <charset val="204"/>
          </rPr>
          <t>Specify the Apply menu item label</t>
        </r>
      </text>
    </comment>
    <comment ref="C3" authorId="0" shapeId="0" xr:uid="{00000000-0006-0000-0500-000004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3" authorId="0" shapeId="0" xr:uid="{00000000-0006-0000-0500-000005000000}">
      <text>
        <r>
          <rPr>
            <sz val="9"/>
            <color indexed="81"/>
            <rFont val="Tahoma"/>
            <family val="2"/>
            <charset val="204"/>
          </rPr>
          <t>Specify a filter row like $2:$2 to filter columns._x000D_
Filter cells can contain:_x000D_
0, False, or a word that contains 'hide' to hide the column;_x000D_
other values or nothing to show the column;.</t>
        </r>
      </text>
    </comment>
    <comment ref="E3" authorId="0" shapeId="0" xr:uid="{00000000-0006-0000-0500-000006000000}">
      <text>
        <r>
          <rPr>
            <sz val="9"/>
            <color indexed="81"/>
            <rFont val="Tahoma"/>
            <family val="2"/>
            <charset val="204"/>
          </rPr>
          <t>Specify a filter column like $B:$B to filter rows._x000D_
Filter cells can contain:0, False, or a word that contains 'hide' to hide the row;_x000D_
other values or nothing to show the row.</t>
        </r>
      </text>
    </comment>
    <comment ref="A5" authorId="0" shapeId="0" xr:uid="{00000000-0006-0000-0500-000007000000}">
      <text>
        <r>
          <rPr>
            <sz val="9"/>
            <color indexed="81"/>
            <rFont val="Tahoma"/>
            <family val="2"/>
            <charset val="204"/>
          </rPr>
          <t>Create one or more Reload menu items using the 'reload' keyword</t>
        </r>
      </text>
    </comment>
    <comment ref="B5" authorId="0" shapeId="0" xr:uid="{00000000-0006-0000-0500-000008000000}">
      <text>
        <r>
          <rPr>
            <sz val="9"/>
            <color indexed="81"/>
            <rFont val="Tahoma"/>
            <family val="2"/>
            <charset val="204"/>
          </rPr>
          <t>Specify the Reload menu item label</t>
        </r>
      </text>
    </comment>
    <comment ref="C5" authorId="0" shapeId="0" xr:uid="{00000000-0006-0000-0500-000009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E5" authorId="0" shapeId="0" xr:uid="{00000000-0006-0000-0500-00000A000000}">
      <text>
        <r>
          <rPr>
            <sz val="9"/>
            <color indexed="81"/>
            <rFont val="Tahoma"/>
            <family val="2"/>
            <charset val="204"/>
          </rPr>
          <t>Specify a name of a ListObject or a worksheet with ListObjects to reload._x000D_
You may add multiple names in the rows below.</t>
        </r>
      </text>
    </comment>
    <comment ref="G5" authorId="0" shapeId="0" xr:uid="{00000000-0006-0000-0500-00000B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5" authorId="0" shapeId="0" xr:uid="{00000000-0006-0000-0500-00000C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6" authorId="0" shapeId="0" xr:uid="{00000000-0006-0000-0500-00000D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6" authorId="0" shapeId="0" xr:uid="{00000000-0006-0000-0500-00000E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8" authorId="0" shapeId="0" xr:uid="{00000000-0006-0000-0500-00000F000000}">
      <text>
        <r>
          <rPr>
            <sz val="9"/>
            <color indexed="81"/>
            <rFont val="Tahoma"/>
            <family val="2"/>
            <charset val="204"/>
          </rPr>
          <t>Create one or more Save menu items using the 'save' keyword</t>
        </r>
      </text>
    </comment>
    <comment ref="B8" authorId="0" shapeId="0" xr:uid="{00000000-0006-0000-0500-000010000000}">
      <text>
        <r>
          <rPr>
            <sz val="9"/>
            <color indexed="81"/>
            <rFont val="Tahoma"/>
            <family val="2"/>
            <charset val="204"/>
          </rPr>
          <t>Specify the Save menu item label</t>
        </r>
      </text>
    </comment>
    <comment ref="C8" authorId="0" shapeId="0" xr:uid="{00000000-0006-0000-0500-000011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8" authorId="0" shapeId="0" xr:uid="{00000000-0006-0000-0500-000012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8" authorId="0" shapeId="0" xr:uid="{00000000-0006-0000-0500-000013000000}">
      <text>
        <r>
          <rPr>
            <sz val="9"/>
            <color indexed="81"/>
            <rFont val="Tahoma"/>
            <family val="2"/>
            <charset val="204"/>
          </rPr>
          <t>Specify the target editable ListObject name._x000D_
The add-in updates this ListObject using the source report range data.</t>
        </r>
      </text>
    </comment>
    <comment ref="F8" authorId="0" shapeId="0" xr:uid="{00000000-0006-0000-0500-000014000000}">
      <text>
        <r>
          <rPr>
            <sz val="9"/>
            <color indexed="81"/>
            <rFont val="Tahoma"/>
            <family val="2"/>
            <charset val="204"/>
          </rPr>
          <t>Specify a column or a comma-separated column list used to link source and target rows._x000D_
Use the 'rownum' or 'rownum2' value to link by row numbers._x000D_
You may leave it blank if the add-in detects keys susccessfully.</t>
        </r>
      </text>
    </comment>
    <comment ref="G8" authorId="0" shapeId="0" xr:uid="{00000000-0006-0000-0500-000015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8" authorId="0" shapeId="0" xr:uid="{00000000-0006-0000-0500-000016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9" authorId="0" shapeId="0" xr:uid="{00000000-0006-0000-0500-000017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9" authorId="0" shapeId="0" xr:uid="{00000000-0006-0000-0500-000018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11" authorId="0" shapeId="0" xr:uid="{00000000-0006-0000-0500-000019000000}">
      <text>
        <r>
          <rPr>
            <sz val="9"/>
            <color indexed="81"/>
            <rFont val="Tahoma"/>
            <family val="2"/>
            <charset val="204"/>
          </rPr>
          <t>Create one or more Save menu items using the 'merge' keyword._x000D_
Contrary to the save mode, the add-in does not delete target rows absent in the source.</t>
        </r>
      </text>
    </comment>
    <comment ref="B11" authorId="0" shapeId="0" xr:uid="{00000000-0006-0000-0500-00001A000000}">
      <text>
        <r>
          <rPr>
            <sz val="9"/>
            <color indexed="81"/>
            <rFont val="Tahoma"/>
            <family val="2"/>
            <charset val="204"/>
          </rPr>
          <t>Specify the Save menu item label</t>
        </r>
      </text>
    </comment>
    <comment ref="C11" authorId="0" shapeId="0" xr:uid="{00000000-0006-0000-0500-00001B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11" authorId="0" shapeId="0" xr:uid="{00000000-0006-0000-0500-00001C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11" authorId="0" shapeId="0" xr:uid="{00000000-0006-0000-0500-00001D000000}">
      <text>
        <r>
          <rPr>
            <sz val="9"/>
            <color indexed="81"/>
            <rFont val="Tahoma"/>
            <family val="2"/>
            <charset val="204"/>
          </rPr>
          <t>Specify the target editable ListObject name._x000D_
The add-in updates this ListObject using the source report range data.</t>
        </r>
      </text>
    </comment>
    <comment ref="F11" authorId="0" shapeId="0" xr:uid="{00000000-0006-0000-0500-00001E000000}">
      <text>
        <r>
          <rPr>
            <sz val="9"/>
            <color indexed="81"/>
            <rFont val="Tahoma"/>
            <family val="2"/>
            <charset val="204"/>
          </rPr>
          <t>Specify a column or a comma-separated column list used to link source and target rows._x000D_
Use the 'rownum' or 'rownum2' value to link by row numbers._x000D_
You may leave it blank if the add-in detects keys susccessfully.</t>
        </r>
      </text>
    </comment>
    <comment ref="G11" authorId="0" shapeId="0" xr:uid="{00000000-0006-0000-0500-00001F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11" authorId="0" shapeId="0" xr:uid="{00000000-0006-0000-0500-000020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12" authorId="0" shapeId="0" xr:uid="{00000000-0006-0000-0500-000021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12" authorId="0" shapeId="0" xr:uid="{00000000-0006-0000-0500-000022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14" authorId="0" shapeId="0" xr:uid="{00000000-0006-0000-0500-000023000000}">
      <text>
        <r>
          <rPr>
            <sz val="9"/>
            <color indexed="81"/>
            <rFont val="Tahoma"/>
            <family val="2"/>
            <charset val="204"/>
          </rPr>
          <t>Create one or more Actions menu items using the 'actions' keyword</t>
        </r>
      </text>
    </comment>
    <comment ref="B14" authorId="0" shapeId="0" xr:uid="{00000000-0006-0000-0500-000024000000}">
      <text>
        <r>
          <rPr>
            <sz val="9"/>
            <color indexed="81"/>
            <rFont val="Tahoma"/>
            <family val="2"/>
            <charset val="204"/>
          </rPr>
          <t>Specify the Actions menu item label</t>
        </r>
      </text>
    </comment>
    <comment ref="C14" authorId="0" shapeId="0" xr:uid="{00000000-0006-0000-0500-000025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F14" authorId="0" shapeId="0" xr:uid="{00000000-0006-0000-0500-000026000000}">
      <text>
        <r>
          <rPr>
            <sz val="9"/>
            <color indexed="81"/>
            <rFont val="Tahoma"/>
            <family val="2"/>
            <charset val="204"/>
          </rPr>
          <t>Use the 'ExportToExcel' keyword to create an item to export report to a new workbook</t>
        </r>
      </text>
    </comment>
    <comment ref="F16" authorId="0" shapeId="0" xr:uid="{00000000-0006-0000-0500-000027000000}">
      <text>
        <r>
          <rPr>
            <sz val="9"/>
            <color indexed="81"/>
            <rFont val="Tahoma"/>
            <family val="2"/>
            <charset val="204"/>
          </rPr>
          <t>Use the 'ExportToPDF' keyword to create an item to export report to PDF</t>
        </r>
      </text>
    </comment>
    <comment ref="B18" authorId="0" shapeId="0" xr:uid="{00000000-0006-0000-0500-000028000000}">
      <text>
        <r>
          <rPr>
            <sz val="9"/>
            <color indexed="81"/>
            <rFont val="Tahoma"/>
            <family val="2"/>
            <charset val="204"/>
          </rPr>
          <t>Use the hyphen to add a menu separator</t>
        </r>
      </text>
    </comment>
    <comment ref="F20" authorId="0" shapeId="0" xr:uid="{00000000-0006-0000-0500-000029000000}">
      <text>
        <r>
          <rPr>
            <sz val="9"/>
            <color indexed="81"/>
            <rFont val="Tahoma"/>
            <family val="2"/>
            <charset val="204"/>
          </rPr>
          <t>You may specify URLs here._x000D_
Use https://www.savetodb.com/report_setup_help to open report setup help.</t>
        </r>
      </text>
    </comment>
    <comment ref="A22" authorId="0" shapeId="0" xr:uid="{00000000-0006-0000-0500-00002A000000}">
      <text>
        <r>
          <rPr>
            <sz val="9"/>
            <color indexed="81"/>
            <rFont val="Tahoma"/>
            <family val="2"/>
            <charset val="204"/>
          </rPr>
          <t>Create one or more Actions menu items using the 'actions' keyword</t>
        </r>
      </text>
    </comment>
    <comment ref="B22" authorId="0" shapeId="0" xr:uid="{00000000-0006-0000-0500-00002B000000}">
      <text>
        <r>
          <rPr>
            <sz val="9"/>
            <color indexed="81"/>
            <rFont val="Tahoma"/>
            <family val="2"/>
            <charset val="204"/>
          </rPr>
          <t>Specify the Actions menu item label</t>
        </r>
      </text>
    </comment>
    <comment ref="C22" authorId="0" shapeId="0" xr:uid="{00000000-0006-0000-0500-00002C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E22" authorId="0" shapeId="0" xr:uid="{00000000-0006-0000-0500-00002D000000}">
      <text>
        <r>
          <rPr>
            <sz val="9"/>
            <color indexed="81"/>
            <rFont val="Tahoma"/>
            <family val="2"/>
            <charset val="204"/>
          </rPr>
          <t>Specify a ListObject name connected to the target database._x000D_
The add-in uses this ListObject table to get a connection string.</t>
        </r>
      </text>
    </comment>
    <comment ref="F22" authorId="0" shapeId="0" xr:uid="{00000000-0006-0000-0500-00002E000000}">
      <text>
        <r>
          <rPr>
            <sz val="9"/>
            <color indexed="81"/>
            <rFont val="Tahoma"/>
            <family val="2"/>
            <charset val="204"/>
          </rPr>
          <t>Specify a procedure name or SQL code to execute.</t>
        </r>
      </text>
    </comment>
    <comment ref="G22" authorId="0" shapeId="0" xr:uid="{00000000-0006-0000-0500-00002F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22" authorId="0" shapeId="0" xr:uid="{00000000-0006-0000-0500-000030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23" authorId="0" shapeId="0" xr:uid="{00000000-0006-0000-0500-000031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23" authorId="0" shapeId="0" xr:uid="{00000000-0006-0000-0500-000032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25" authorId="0" shapeId="0" xr:uid="{00000000-0006-0000-0500-000033000000}">
      <text>
        <r>
          <rPr>
            <sz val="9"/>
            <color indexed="81"/>
            <rFont val="Tahoma"/>
            <family val="2"/>
            <charset val="204"/>
          </rPr>
          <t>Create one or more context menu items using the 'contextmenu' keyword</t>
        </r>
      </text>
    </comment>
    <comment ref="B25" authorId="0" shapeId="0" xr:uid="{00000000-0006-0000-0500-000034000000}">
      <text>
        <r>
          <rPr>
            <sz val="9"/>
            <color indexed="81"/>
            <rFont val="Tahoma"/>
            <family val="2"/>
            <charset val="204"/>
          </rPr>
          <t>Specify the context menu item label</t>
        </r>
      </text>
    </comment>
    <comment ref="C25" authorId="0" shapeId="0" xr:uid="{00000000-0006-0000-0500-000035000000}">
      <text>
        <r>
          <rPr>
            <sz val="9"/>
            <color indexed="81"/>
            <rFont val="Tahoma"/>
            <family val="2"/>
            <charset val="204"/>
          </rPr>
          <t>Specify a FaceId value for the context menu icon</t>
        </r>
      </text>
    </comment>
    <comment ref="D25" authorId="0" shapeId="0" xr:uid="{00000000-0006-0000-0500-000036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25" authorId="0" shapeId="0" xr:uid="{00000000-0006-0000-0500-000037000000}">
      <text>
        <r>
          <rPr>
            <sz val="9"/>
            <color indexed="81"/>
            <rFont val="Tahoma"/>
            <family val="2"/>
            <charset val="204"/>
          </rPr>
          <t>Specify a ListObject name connected to the target database._x000D_
The add-in uses this ListObject table to get a connection string.</t>
        </r>
      </text>
    </comment>
    <comment ref="F25" authorId="0" shapeId="0" xr:uid="{00000000-0006-0000-0500-000038000000}">
      <text>
        <r>
          <rPr>
            <sz val="9"/>
            <color indexed="81"/>
            <rFont val="Tahoma"/>
            <family val="2"/>
            <charset val="204"/>
          </rPr>
          <t>Specify a procedure name or SQL code to execute.</t>
        </r>
      </text>
    </comment>
    <comment ref="G25" authorId="0" shapeId="0" xr:uid="{00000000-0006-0000-0500-000039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25" authorId="0" shapeId="0" xr:uid="{00000000-0006-0000-0500-00003A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26" authorId="0" shapeId="0" xr:uid="{00000000-0006-0000-0500-00003B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26" authorId="0" shapeId="0" xr:uid="{00000000-0006-0000-0500-00003C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28" authorId="0" shapeId="0" xr:uid="{00000000-0006-0000-0500-00003D000000}">
      <text>
        <r>
          <rPr>
            <sz val="9"/>
            <color indexed="81"/>
            <rFont val="Tahoma"/>
            <family val="2"/>
            <charset val="204"/>
          </rPr>
          <t>Create one or more parameters using the 'parameter' keyword</t>
        </r>
      </text>
    </comment>
    <comment ref="B28" authorId="0" shapeId="0" xr:uid="{00000000-0006-0000-0500-00003E000000}">
      <text>
        <r>
          <rPr>
            <sz val="9"/>
            <color indexed="81"/>
            <rFont val="Tahoma"/>
            <family val="2"/>
            <charset val="204"/>
          </rPr>
          <t>Specify the parameter label</t>
        </r>
      </text>
    </comment>
    <comment ref="C28" authorId="0" shapeId="0" xr:uid="{00000000-0006-0000-0500-00003F000000}">
      <text>
        <r>
          <rPr>
            <sz val="9"/>
            <color indexed="81"/>
            <rFont val="Tahoma"/>
            <family val="2"/>
            <charset val="204"/>
          </rPr>
          <t>Specify the parameter type here._x000D_
Possible values:_x000D_
- list_x000D_
- string_x000D_
- integer_x000D_
- double_x000D_
- date_x000D_
- bit_x000D_
- boolean</t>
        </r>
      </text>
    </comment>
    <comment ref="D28" authorId="0" shapeId="0" xr:uid="{00000000-0006-0000-0500-000040000000}">
      <text>
        <r>
          <rPr>
            <sz val="9"/>
            <color indexed="81"/>
            <rFont val="Tahoma"/>
            <family val="2"/>
            <charset val="204"/>
          </rPr>
          <t>Specify list values in this column._x000D_
Use the empty value in the first row only.</t>
        </r>
      </text>
    </comment>
    <comment ref="E28" authorId="0" shapeId="0" xr:uid="{00000000-0006-0000-0500-000041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A34" authorId="0" shapeId="0" xr:uid="{00000000-0006-0000-0500-000042000000}">
      <text>
        <r>
          <rPr>
            <sz val="9"/>
            <color indexed="81"/>
            <rFont val="Tahoma"/>
            <family val="2"/>
            <charset val="204"/>
          </rPr>
          <t>Create one or more parameters using the 'parameter' keyword</t>
        </r>
      </text>
    </comment>
    <comment ref="B34" authorId="0" shapeId="0" xr:uid="{00000000-0006-0000-0500-000043000000}">
      <text>
        <r>
          <rPr>
            <sz val="9"/>
            <color indexed="81"/>
            <rFont val="Tahoma"/>
            <family val="2"/>
            <charset val="204"/>
          </rPr>
          <t>Specify the parameter label</t>
        </r>
      </text>
    </comment>
    <comment ref="C34" authorId="0" shapeId="0" xr:uid="{00000000-0006-0000-0500-000044000000}">
      <text>
        <r>
          <rPr>
            <sz val="9"/>
            <color indexed="81"/>
            <rFont val="Tahoma"/>
            <family val="2"/>
            <charset val="204"/>
          </rPr>
          <t>Specify the parameter type here._x000D_
Possible values:_x000D_
- list_x000D_
- string_x000D_
- integer_x000D_
- double_x000D_
- date_x000D_
- bit_x000D_
- boolean</t>
        </r>
      </text>
    </comment>
    <comment ref="D34" authorId="0" shapeId="0" xr:uid="{00000000-0006-0000-0500-000045000000}">
      <text>
        <r>
          <rPr>
            <sz val="9"/>
            <color indexed="81"/>
            <rFont val="Tahoma"/>
            <family val="2"/>
            <charset val="204"/>
          </rPr>
          <t>Specify list values in this column._x000D_
Use the empty value in the first row only.</t>
        </r>
      </text>
    </comment>
    <comment ref="E34" authorId="0" shapeId="0" xr:uid="{00000000-0006-0000-0500-000046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39" authorId="0" shapeId="0" xr:uid="{00000000-0006-0000-0500-000047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41" authorId="0" shapeId="0" xr:uid="{00000000-0006-0000-0500-000048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54" authorId="0" shapeId="0" xr:uid="{00000000-0006-0000-0500-000049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67" authorId="0" shapeId="0" xr:uid="{00000000-0006-0000-0500-00004A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DELL;Use Encryption for Data=False;Tag with column collation when possible=False" command="EXEC [s03].[usp_request] @category_id = 1, @time_id = 5, @entity_id = 11, @rows = 20"/>
  </connection>
  <connection id="2" xr16:uid="{A4F7BE5F-E1C7-4508-907A-07B8C4500F79}" keepAlive="1" name="Connection1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AMD;Use Encryption for Data=False;Tag with column collation when possible=False" command="EXEC s03.xl_list_member_id 1, 1"/>
  </connection>
  <connection id="3" xr16:uid="{00000000-0015-0000-FFFF-FFFF04000000}" keepAlive="1" name="Connection12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DELL;Use Encryption for Data=False;Tag with column collation when possible=False" command="EXEC [s03].[usp_report] @category_id = 1, @time_id = 5"/>
  </connection>
  <connection id="4" xr16:uid="{F969FCA2-5105-4762-9E38-8CAD136006B5}" keepAlive="1" name="Connection2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AMD;Use Encryption for Data=False;Tag with column collation when possible=False" command="EXEC s03.xl_list_member_id 6, 1"/>
  </connection>
  <connection id="5" xr16:uid="{0A0D0457-A4D3-4FC0-86DC-26C58829E14A}" keepAlive="1" name="Connection3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AMD;Use Encryption for Data=False;Tag with column collation when possible=False" command="EXEC s03.xl_list_member_id 5, 1"/>
  </connection>
  <connection id="6" xr16:uid="{BACFE79F-1E73-441B-95BB-83C8309A34DC}" keepAlive="1" name="Connection4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AMD;Use Encryption for Data=False;Tag with column collation when possible=False" command="EXEC s03.xl_list_member_id 7, 1"/>
  </connection>
  <connection id="7" xr16:uid="{00000000-0015-0000-FFFF-FFFF09000000}" keepAlive="1" name="Connection6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DELL;Use Encryption for Data=False;Tag with column collation when possible=False" command="SELECT [id], [code], [name] FROM [s03].[members] WHERE [dimension_id] = 7"/>
  </connection>
  <connection id="8" xr16:uid="{00000000-0015-0000-FFFF-FFFF0A000000}" keepAlive="1" name="Connection7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DELL;Use Encryption for Data=False;Tag with column collation when possible=False" command="EXEC [s03].[usp_data] @category_id = 1, @time_id = 5, @entity_id = NULL"/>
  </connection>
</connections>
</file>

<file path=xl/sharedStrings.xml><?xml version="1.0" encoding="utf-8"?>
<sst xmlns="http://schemas.openxmlformats.org/spreadsheetml/2006/main" count="6973" uniqueCount="723">
  <si>
    <t>ID</t>
  </si>
  <si>
    <t>row_index</t>
  </si>
  <si>
    <t>row_format</t>
  </si>
  <si>
    <t>int</t>
  </si>
  <si>
    <t>comment</t>
  </si>
  <si>
    <t>nvarchar</t>
  </si>
  <si>
    <t>account_id</t>
  </si>
  <si>
    <t>subaccount_id</t>
  </si>
  <si>
    <t>product_id</t>
  </si>
  <si>
    <t>region_id</t>
  </si>
  <si>
    <t>total</t>
  </si>
  <si>
    <t>01</t>
  </si>
  <si>
    <t>float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</si>
  <si>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</si>
  <si>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</si>
  <si>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</si>
  <si>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</si>
  <si>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</si>
  <si>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</si>
  <si>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</si>
  <si>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</si>
  <si>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</si>
  <si>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</si>
  <si>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</si>
  <si>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row_formulas</t>
  </si>
  <si>
    <t>IN</t>
  </si>
  <si>
    <t>category_id</t>
  </si>
  <si>
    <t>entity_id</t>
  </si>
  <si>
    <t>time_id</t>
  </si>
  <si>
    <t>rows</t>
  </si>
  <si>
    <t>Start Parameters of object [AzureDemo90.s03.usp_request_insert] on server [.]</t>
  </si>
  <si>
    <t>rownum</t>
  </si>
  <si>
    <t>transaction_start_time</t>
  </si>
  <si>
    <t>datetime</t>
  </si>
  <si>
    <t>End Parameters of object [AzureDemo90.s03.usp_request_insert] on server [.]</t>
  </si>
  <si>
    <t>Start Parameters of object [AzureDemo90.s03.usp_request_update] on server [.]</t>
  </si>
  <si>
    <t>is_insert</t>
  </si>
  <si>
    <t>bit</t>
  </si>
  <si>
    <t>End Parameters of object [AzureDemo90.s03.usp_request_update] on server [.]</t>
  </si>
  <si>
    <t>Start Parameters of object [AzureDemo90.s03.usp_request_delete] on server [.]</t>
  </si>
  <si>
    <t>End Parameters of object [AzureDemo90.s03.usp_request_delete] on server [.]</t>
  </si>
  <si>
    <t>Start Last Connect to DB values</t>
  </si>
  <si>
    <t>.</t>
  </si>
  <si>
    <t>sample03_user1</t>
  </si>
  <si>
    <t>AzureDemo90</t>
  </si>
  <si>
    <t>(Default)</t>
  </si>
  <si>
    <t>End Last Connect to DB values</t>
  </si>
  <si>
    <t>s03</t>
  </si>
  <si>
    <t>dimensions</t>
  </si>
  <si>
    <t>TABLE</t>
  </si>
  <si>
    <t>s03.dimensions</t>
  </si>
  <si>
    <t>members</t>
  </si>
  <si>
    <t>s03.members</t>
  </si>
  <si>
    <t>requests</t>
  </si>
  <si>
    <t>s03.requests</t>
  </si>
  <si>
    <t>usp_request</t>
  </si>
  <si>
    <t>PROCEDURE</t>
  </si>
  <si>
    <t>s03.usp_request</t>
  </si>
  <si>
    <t>=[@01]+[@02]+[@03]+[@04]+[@05]+[@06]+[@07]+[@08]+[@09]+[@10]+[@11]+[@12]</t>
  </si>
  <si>
    <t>_RowNum</t>
  </si>
  <si>
    <t>Start ListObjects</t>
  </si>
  <si>
    <t>s03.usp_request_insert</t>
  </si>
  <si>
    <t>s03.usp_request_update</t>
  </si>
  <si>
    <t>s03.usp_request_delete</t>
  </si>
  <si>
    <t>End ListObjects</t>
  </si>
  <si>
    <t>id</t>
  </si>
  <si>
    <t>dimension_id</t>
  </si>
  <si>
    <t>tinyint</t>
  </si>
  <si>
    <t>code</t>
  </si>
  <si>
    <t>name</t>
  </si>
  <si>
    <t>Start Column Properties of object [s03.usp_request]</t>
  </si>
  <si>
    <t/>
  </si>
  <si>
    <t>ListObjectName</t>
  </si>
  <si>
    <t>ShowTotals</t>
  </si>
  <si>
    <t>TableStyle.Name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</si>
  <si>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</si>
  <si>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</si>
  <si>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</si>
  <si>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</si>
  <si>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</si>
  <si>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</si>
  <si>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</si>
  <si>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</si>
  <si>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</si>
  <si>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</si>
  <si>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</si>
  <si>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</si>
  <si>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</si>
  <si>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</si>
  <si>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</si>
  <si>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</si>
  <si>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</si>
  <si>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</si>
  <si>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</si>
  <si>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</si>
  <si>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</si>
  <si>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</si>
  <si>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</si>
  <si>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$E$4</t>
  </si>
  <si>
    <t>255</t>
  </si>
  <si>
    <t>$F$4</t>
  </si>
  <si>
    <t>$G$4</t>
  </si>
  <si>
    <t>$H$4</t>
  </si>
  <si>
    <t>$I$4</t>
  </si>
  <si>
    <t>$J$4</t>
  </si>
  <si>
    <t>FormulaR1C1</t>
  </si>
  <si>
    <t>$K$4</t>
  </si>
  <si>
    <t>-1.11222333444555E+29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</si>
  <si>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</si>
  <si>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</si>
  <si>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</si>
  <si>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</si>
  <si>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</si>
  <si>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</si>
  <si>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</si>
  <si>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</si>
  <si>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</si>
  <si>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</si>
  <si>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</si>
  <si>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</si>
  <si>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</si>
  <si>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</si>
  <si>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</si>
  <si>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</si>
  <si>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</si>
  <si>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</si>
  <si>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</si>
  <si>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</si>
  <si>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[s03.usp_request]</t>
  </si>
  <si>
    <t>BUDGET</t>
  </si>
  <si>
    <t>Budget</t>
  </si>
  <si>
    <t>Forecast</t>
  </si>
  <si>
    <t>Actual</t>
  </si>
  <si>
    <t>200</t>
  </si>
  <si>
    <t>C01</t>
  </si>
  <si>
    <t>C02</t>
  </si>
  <si>
    <t>C03</t>
  </si>
  <si>
    <t>S01</t>
  </si>
  <si>
    <t>S02</t>
  </si>
  <si>
    <t>S03</t>
  </si>
  <si>
    <t>Product P1</t>
  </si>
  <si>
    <t>Product P2</t>
  </si>
  <si>
    <t>Product P3</t>
  </si>
  <si>
    <t>Product P4</t>
  </si>
  <si>
    <t>Product P5</t>
  </si>
  <si>
    <t>US</t>
  </si>
  <si>
    <t>USA</t>
  </si>
  <si>
    <t>CA</t>
  </si>
  <si>
    <t>Canada</t>
  </si>
  <si>
    <t>UK</t>
  </si>
  <si>
    <t>DE</t>
  </si>
  <si>
    <t>Germany</t>
  </si>
  <si>
    <t>FR</t>
  </si>
  <si>
    <t>France</t>
  </si>
  <si>
    <t>Start Column Properties of object [s03.members]</t>
  </si>
  <si>
    <t>50</t>
  </si>
  <si>
    <t>End Column Properties of object [s03.members]</t>
  </si>
  <si>
    <t>ValidationList</t>
  </si>
  <si>
    <t>s03.account_id</t>
  </si>
  <si>
    <t>CODE</t>
  </si>
  <si>
    <t>Start IDs of object [s03.usp_request] on sheet [request]</t>
  </si>
  <si>
    <t>End IDs of object [s03.usp_request] on sheet [request]</t>
  </si>
  <si>
    <t>Start IDs of object [s03.members] on sheet [members]</t>
  </si>
  <si>
    <t>End IDs of object [s03.members] on sheet [members]</t>
  </si>
  <si>
    <t>E101</t>
  </si>
  <si>
    <t>Entity 101</t>
  </si>
  <si>
    <t>Entity 201</t>
  </si>
  <si>
    <t>Entity 301</t>
  </si>
  <si>
    <t>Entity 401</t>
  </si>
  <si>
    <t>Revenue</t>
  </si>
  <si>
    <t>Expenses</t>
  </si>
  <si>
    <t>Taxes</t>
  </si>
  <si>
    <t>Payroll</t>
  </si>
  <si>
    <t>100</t>
  </si>
  <si>
    <t>Start Column Properties of object [query:s03.usp_request - Form]</t>
  </si>
  <si>
    <t>End Column Properties of object [query:s03.usp_request - Form]</t>
  </si>
  <si>
    <t>Start Views of [query:s03.usp_request]</t>
  </si>
  <si>
    <t>Form</t>
  </si>
  <si>
    <t>End Views of [query:s03.usp_request]</t>
  </si>
  <si>
    <t>Start Queries</t>
  </si>
  <si>
    <t>End Queries</t>
  </si>
  <si>
    <t>Start Column Properties of object [query:s03.usp_request - All columns]</t>
  </si>
  <si>
    <t>End Column Properties of object [query:s03.usp_request - All columns]</t>
  </si>
  <si>
    <t>All columns</t>
  </si>
  <si>
    <t>KeepFormulas</t>
  </si>
  <si>
    <t>C04</t>
  </si>
  <si>
    <t>C05</t>
  </si>
  <si>
    <t>C06</t>
  </si>
  <si>
    <t>C07</t>
  </si>
  <si>
    <t>S04</t>
  </si>
  <si>
    <t>S05</t>
  </si>
  <si>
    <t>S06</t>
  </si>
  <si>
    <t>S07</t>
  </si>
  <si>
    <t>accounts</t>
  </si>
  <si>
    <t>categories</t>
  </si>
  <si>
    <t>entities</t>
  </si>
  <si>
    <t>products</t>
  </si>
  <si>
    <t>regions</t>
  </si>
  <si>
    <t>subaccounts</t>
  </si>
  <si>
    <t>times</t>
  </si>
  <si>
    <t>Null</t>
  </si>
  <si>
    <t>Not Null</t>
  </si>
  <si>
    <t>T01</t>
  </si>
  <si>
    <t>T02</t>
  </si>
  <si>
    <t>T03</t>
  </si>
  <si>
    <t>request</t>
  </si>
  <si>
    <t>data</t>
  </si>
  <si>
    <t>section</t>
  </si>
  <si>
    <t>category</t>
  </si>
  <si>
    <t>time</t>
  </si>
  <si>
    <t>account</t>
  </si>
  <si>
    <t>account_name</t>
  </si>
  <si>
    <t>entity</t>
  </si>
  <si>
    <t>entity_name</t>
  </si>
  <si>
    <t>region</t>
  </si>
  <si>
    <t>region_name</t>
  </si>
  <si>
    <t>product</t>
  </si>
  <si>
    <t>product_name</t>
  </si>
  <si>
    <t>subaccount</t>
  </si>
  <si>
    <t>subaccount_name</t>
  </si>
  <si>
    <t>usp_data</t>
  </si>
  <si>
    <t>s03.usp_data</t>
  </si>
  <si>
    <t>xls</t>
  </si>
  <si>
    <t>formats</t>
  </si>
  <si>
    <t>xls.formats</t>
  </si>
  <si>
    <t>handlers</t>
  </si>
  <si>
    <t>xls.handlers</t>
  </si>
  <si>
    <t>objects</t>
  </si>
  <si>
    <t>xls.objects</t>
  </si>
  <si>
    <t>queries</t>
  </si>
  <si>
    <t>VIEW</t>
  </si>
  <si>
    <t>xls.queries</t>
  </si>
  <si>
    <t>translations</t>
  </si>
  <si>
    <t>xls.translations</t>
  </si>
  <si>
    <t>workbooks</t>
  </si>
  <si>
    <t>xls.workbooks</t>
  </si>
  <si>
    <t>TableStyleMedium15</t>
  </si>
  <si>
    <t>SortFields(1)</t>
  </si>
  <si>
    <t>KeyfieldName</t>
  </si>
  <si>
    <t>SortOn</t>
  </si>
  <si>
    <t>Order</t>
  </si>
  <si>
    <t>DataOption</t>
  </si>
  <si>
    <t>entities.100.E101</t>
  </si>
  <si>
    <t>entities.200.E101</t>
  </si>
  <si>
    <t>region_products</t>
  </si>
  <si>
    <t>regions.100.CA</t>
  </si>
  <si>
    <t>regions.100.DE</t>
  </si>
  <si>
    <t>regions.100.FR</t>
  </si>
  <si>
    <t>regions.100.UK</t>
  </si>
  <si>
    <t>regions.100.US</t>
  </si>
  <si>
    <t>regions.200.CA</t>
  </si>
  <si>
    <t>regions.200.DE</t>
  </si>
  <si>
    <t>regions.200.FR</t>
  </si>
  <si>
    <t>regions.200.UK</t>
  </si>
  <si>
    <t>regions.200.US</t>
  </si>
  <si>
    <t>subaccounts.100.C01</t>
  </si>
  <si>
    <t>subaccounts.100.C02</t>
  </si>
  <si>
    <t>subaccounts.100.C03</t>
  </si>
  <si>
    <t>subaccounts.100.C04</t>
  </si>
  <si>
    <t>subaccounts.100.C05</t>
  </si>
  <si>
    <t>subaccounts.100.C06</t>
  </si>
  <si>
    <t>subaccounts.200.S01</t>
  </si>
  <si>
    <t>subaccounts.200.S02</t>
  </si>
  <si>
    <t>subaccounts.200.S03</t>
  </si>
  <si>
    <t>subaccounts.200.S04</t>
  </si>
  <si>
    <t>accounts.100</t>
  </si>
  <si>
    <t>accounts.200</t>
  </si>
  <si>
    <t>Code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</si>
  <si>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</si>
  <si>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</si>
  <si>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</si>
  <si>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</si>
  <si>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</si>
  <si>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</si>
  <si>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</si>
  <si>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</si>
  <si>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</si>
  <si>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</si>
  <si>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</si>
  <si>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</si>
  <si>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</si>
  <si>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</si>
  <si>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row_id</t>
  </si>
  <si>
    <t>report</t>
  </si>
  <si>
    <t>row_level</t>
  </si>
  <si>
    <t>zero</t>
  </si>
  <si>
    <t>hide</t>
  </si>
  <si>
    <t>data00</t>
  </si>
  <si>
    <t>data01</t>
  </si>
  <si>
    <t>data02</t>
  </si>
  <si>
    <t>data03</t>
  </si>
  <si>
    <t>data04</t>
  </si>
  <si>
    <t>data05</t>
  </si>
  <si>
    <t>data06</t>
  </si>
  <si>
    <t>data07</t>
  </si>
  <si>
    <t>data08</t>
  </si>
  <si>
    <t>data09</t>
  </si>
  <si>
    <t>data10</t>
  </si>
  <si>
    <t>data11</t>
  </si>
  <si>
    <t>data12</t>
  </si>
  <si>
    <t>Report range end</t>
  </si>
  <si>
    <t>savetodb_90</t>
  </si>
  <si>
    <t>filter</t>
  </si>
  <si>
    <t>Apply Filter</t>
  </si>
  <si>
    <t>BeforeChange</t>
  </si>
  <si>
    <t>$2:$2</t>
  </si>
  <si>
    <t>$F:$F</t>
  </si>
  <si>
    <t>reload</t>
  </si>
  <si>
    <t>Refresh</t>
  </si>
  <si>
    <t>save</t>
  </si>
  <si>
    <t>DatabaseSqlServer</t>
  </si>
  <si>
    <t>merge</t>
  </si>
  <si>
    <t>Merge Label</t>
  </si>
  <si>
    <t>actions</t>
  </si>
  <si>
    <t>Export to Excel</t>
  </si>
  <si>
    <t>ExportExcel</t>
  </si>
  <si>
    <t>ExportToExcel</t>
  </si>
  <si>
    <t>Export to PDF</t>
  </si>
  <si>
    <t>PublishToPdfOrEdoc</t>
  </si>
  <si>
    <t>ExportToPDF</t>
  </si>
  <si>
    <t>-</t>
  </si>
  <si>
    <t>Help</t>
  </si>
  <si>
    <t>HyperlinkInsert</t>
  </si>
  <si>
    <t>https://www.savetodb.com/report_setup_help</t>
  </si>
  <si>
    <t>Action Label</t>
  </si>
  <si>
    <t>contextmenu</t>
  </si>
  <si>
    <t>parameter</t>
  </si>
  <si>
    <t>Report</t>
  </si>
  <si>
    <t>list</t>
  </si>
  <si>
    <t>Row Level</t>
  </si>
  <si>
    <t>Show Zero Rows</t>
  </si>
  <si>
    <t>First Month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</si>
  <si>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</si>
  <si>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</si>
  <si>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</si>
  <si>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</si>
  <si>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</si>
  <si>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</si>
  <si>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</si>
  <si>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</si>
  <si>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</si>
  <si>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</si>
  <si>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</si>
  <si>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Last Month</t>
  </si>
  <si>
    <t>Show Totals</t>
  </si>
  <si>
    <t>Category</t>
  </si>
  <si>
    <t>Period</t>
  </si>
  <si>
    <t>Reload Data</t>
  </si>
  <si>
    <t>code1</t>
  </si>
  <si>
    <t>code2</t>
  </si>
  <si>
    <t>All Products</t>
  </si>
  <si>
    <t>All Regions</t>
  </si>
  <si>
    <t>All Customers</t>
  </si>
  <si>
    <t>All Suppliers</t>
  </si>
  <si>
    <t>Margin Profit</t>
  </si>
  <si>
    <t>s03.product_id</t>
  </si>
  <si>
    <t>s03.region_id</t>
  </si>
  <si>
    <t>s03.subaccount_id</t>
  </si>
  <si>
    <t>Entity</t>
  </si>
  <si>
    <t>s03.xl_actions_report_cell_data</t>
  </si>
  <si>
    <t>Details</t>
  </si>
  <si>
    <t>data_key</t>
  </si>
  <si>
    <t>data_index</t>
  </si>
  <si>
    <t>Start Parameters of object [AzureDemo90.s03.usp_report_insert] on server [.]</t>
  </si>
  <si>
    <t>End Parameters of object [AzureDemo90.s03.usp_report_insert] on server [.]</t>
  </si>
  <si>
    <t>Start Parameters of object [AzureDemo90.s03.usp_report_update] on server [.]</t>
  </si>
  <si>
    <t>End Parameters of object [AzureDemo90.s03.usp_report_update] on server [.]</t>
  </si>
  <si>
    <t>Start Parameters of object [AzureDemo90.s03.usp_report_delete] on server [.]</t>
  </si>
  <si>
    <t>End Parameters of object [AzureDemo90.s03.usp_report_delete] on server [.]</t>
  </si>
  <si>
    <t>Provider=SQLOLEDB.1</t>
  </si>
  <si>
    <t>s03.usp_report</t>
  </si>
  <si>
    <t>s03.usp_report_insert</t>
  </si>
  <si>
    <t>s03.usp_report_update</t>
  </si>
  <si>
    <t>s03.usp_report_delete</t>
  </si>
  <si>
    <t>Start IDs of object [s03.usp_report] on sheet [export]</t>
  </si>
  <si>
    <t>End IDs of object [s03.usp_report] on sheet [export]</t>
  </si>
  <si>
    <t>export</t>
  </si>
  <si>
    <t>Save Report</t>
  </si>
  <si>
    <t>subaccounts.200.S05</t>
  </si>
  <si>
    <t>Start Column Properties of object [query:s03.usp_report - All columns]</t>
  </si>
  <si>
    <t>End Column Properties of object [query:s03.usp_report - All columns]</t>
  </si>
  <si>
    <t>Start Views of [query:s03.usp_report]</t>
  </si>
  <si>
    <t>End Views of [query:s03.usp_report]</t>
  </si>
  <si>
    <t>Start Column Properties of object [query:s03.usp_report - All reports]</t>
  </si>
  <si>
    <t>End Column Properties of object [query:s03.usp_report - All reports]</t>
  </si>
  <si>
    <t>All reports</t>
  </si>
  <si>
    <t>Start Column Properties of object [query:s03.usp_report - Report columns]</t>
  </si>
  <si>
    <t>End Column Properties of object [query:s03.usp_report - Report columns]</t>
  </si>
  <si>
    <t>Report columns</t>
  </si>
  <si>
    <t>AutoFilter.Criteria1</t>
  </si>
  <si>
    <t>=1</t>
  </si>
  <si>
    <t>Start Column Properties of object [query:s03.usp_report - Revenue]</t>
  </si>
  <si>
    <t>End Column Properties of object [query:s03.usp_report - Revenue]</t>
  </si>
  <si>
    <t>Start Column Properties of object [query:s03.usp_report - Expenses]</t>
  </si>
  <si>
    <t>=2</t>
  </si>
  <si>
    <t>End Column Properties of object [query:s03.usp_report - Expenses]</t>
  </si>
  <si>
    <t>Start Column Properties of object [query:s03.usp_report - Margin Profit]</t>
  </si>
  <si>
    <t>=3</t>
  </si>
  <si>
    <t>End Column Properties of object [query:s03.usp_report - Margin Profit]</t>
  </si>
  <si>
    <t>E201</t>
  </si>
  <si>
    <t>E301</t>
  </si>
  <si>
    <t>E401</t>
  </si>
  <si>
    <t>300</t>
  </si>
  <si>
    <t>400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</si>
  <si>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</si>
  <si>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</si>
  <si>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</si>
  <si>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</si>
  <si>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</si>
  <si>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</si>
  <si>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</si>
  <si>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</si>
  <si>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</si>
  <si>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</si>
  <si>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</si>
  <si>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</si>
  <si>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</si>
  <si>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</si>
  <si>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P01</t>
  </si>
  <si>
    <t>P02</t>
  </si>
  <si>
    <t>P03</t>
  </si>
  <si>
    <t>P04</t>
  </si>
  <si>
    <t>P05</t>
  </si>
  <si>
    <t>{"02":"=[@01]","03":"=[@02]","04":"=[@03]","05":"=[@04]","06":"=[@05]","07":"=[@06]","08":"=[@07]","09":"=[@08]","10":"=[@09]","11":"=[@10]","12":"=[@11]"}</t>
  </si>
  <si>
    <t>entities.100.E201</t>
  </si>
  <si>
    <t>entities.200.E201</t>
  </si>
  <si>
    <t>products.100.P01</t>
  </si>
  <si>
    <t>products.100.P02</t>
  </si>
  <si>
    <t>products.100.P03</t>
  </si>
  <si>
    <t>products.200.P02</t>
  </si>
  <si>
    <t>products.200.P03</t>
  </si>
  <si>
    <t>region_products.100.CA.P01</t>
  </si>
  <si>
    <t>region_products.100.DE.P03</t>
  </si>
  <si>
    <t>region_products.100.FR.P03</t>
  </si>
  <si>
    <t>region_products.100.UK.P02</t>
  </si>
  <si>
    <t>region_products.100.US.P01</t>
  </si>
  <si>
    <t>region_products.100.US.P02</t>
  </si>
  <si>
    <t>region_products.200.DE.P03</t>
  </si>
  <si>
    <t>region_products.200.FR.P03</t>
  </si>
  <si>
    <t>region_products.200.UK.P02</t>
  </si>
  <si>
    <t>{"01":"=SUM(R[1]C:R[3]C)","02":"=SUM(R[1]C:R[3]C)","03":"=SUM(R[1]C:R[3]C)","04":"=SUM(R[1]C:R[3]C)","05":"=SUM(R[1]C:R[3]C)","06":"=SUM(R[1]C:R[3]C)","07":"=SUM(R[1]C:R[3]C)","08":"=SUM(R[1]C:R[3]C)","09":"=SUM(R[1]C:R[3]C)","10":"=SUM(R[1]C:R[3]C)","11":"=SUM(R[1]C:R[3]C)","12":"=SUM(R[1]C:R[3]C)"}</t>
  </si>
  <si>
    <t>{"01":"=R[-10]C-R[-5]C","02":"=R[-10]C-R[-5]C","03":"=R[-10]C-R[-5]C","04":"=R[-10]C-R[-5]C","05":"=R[-10]C-R[-5]C","06":"=R[-10]C-R[-5]C","07":"=R[-10]C-R[-5]C","08":"=R[-10]C-R[-5]C","09":"=R[-10]C-R[-5]C","10":"=R[-10]C-R[-5]C","11":"=R[-10]C-R[-5]C","12":"=R[-10]C-R[-5]C"}</t>
  </si>
  <si>
    <t>products.200.P01</t>
  </si>
  <si>
    <t>region_products.200.CA.P01</t>
  </si>
  <si>
    <t>region_products.200.US.P01</t>
  </si>
  <si>
    <t>region_products.200.US.P02</t>
  </si>
  <si>
    <t>products.100.P04</t>
  </si>
  <si>
    <t>products.100.P05</t>
  </si>
  <si>
    <t>products.200.P04</t>
  </si>
  <si>
    <t>products.200.P05</t>
  </si>
  <si>
    <t>accounts.300</t>
  </si>
  <si>
    <t>accounts.400</t>
  </si>
  <si>
    <t>entities.300.E301</t>
  </si>
  <si>
    <t>entities.400.E301</t>
  </si>
  <si>
    <t>regions.300.UK</t>
  </si>
  <si>
    <t>regions.300.US</t>
  </si>
  <si>
    <t>regions.400.UK</t>
  </si>
  <si>
    <t>regions.400.US</t>
  </si>
  <si>
    <t>subaccounts.400.T02</t>
  </si>
  <si>
    <t>subaccounts.400.T03</t>
  </si>
  <si>
    <t>Corporate income tax</t>
  </si>
  <si>
    <t>Pre-Tax Income</t>
  </si>
  <si>
    <t>By Products</t>
  </si>
  <si>
    <t>By Regions</t>
  </si>
  <si>
    <t>Net Income</t>
  </si>
  <si>
    <t>Calculations</t>
  </si>
  <si>
    <t>Profit &amp; Losses</t>
  </si>
  <si>
    <t>entities.400.E401</t>
  </si>
  <si>
    <t>subaccounts.400.T01</t>
  </si>
  <si>
    <t>Difference</t>
  </si>
  <si>
    <t>Start Column Properties of object [query:s03.usp_report - Profit &amp; Losses]</t>
  </si>
  <si>
    <t>=4</t>
  </si>
  <si>
    <t>End Column Properties of object [query:s03.usp_report - Profit &amp; Losses]</t>
  </si>
  <si>
    <t>Corporate Income Tax</t>
  </si>
  <si>
    <t>Individual Income Tax</t>
  </si>
  <si>
    <t>Payroll Taxes</t>
  </si>
  <si>
    <t>See complete example description and useful tricks at</t>
  </si>
  <si>
    <t>You may install this example into your database using Wizards, Application Installer.</t>
  </si>
  <si>
    <t>Also, you may find the complete source codes in the SaveToDB SDK.</t>
  </si>
  <si>
    <t>The online example uses the following connection data:</t>
  </si>
  <si>
    <t>Server:</t>
  </si>
  <si>
    <t>Database:</t>
  </si>
  <si>
    <t>Login:</t>
  </si>
  <si>
    <t>Password:</t>
  </si>
  <si>
    <t>Usr_2011#_Xls4168</t>
  </si>
  <si>
    <t>You may find the example source code in the SaveToDB SDK or install it using Wizards, Application Installer.</t>
  </si>
  <si>
    <t>Disclaimer: The company is not responsible for any data entered by online users.</t>
  </si>
  <si>
    <t>We reset the example data to the initial state daily.</t>
  </si>
  <si>
    <t>Target audience: business users and database developers</t>
  </si>
  <si>
    <t>This sample shows how to implement budgeting and planning applications.</t>
  </si>
  <si>
    <t>It allows using all features discussed in the previous samples.</t>
  </si>
  <si>
    <t>This form also allows adding lines and using formulas. Moreover, it saves formulas in a database.</t>
  </si>
  <si>
    <t>In the next step, the data worksheet loads aggregate data from all requests.</t>
  </si>
  <si>
    <t>Its stored procedure has category_id and time_id parameters to load the required data.</t>
  </si>
  <si>
    <t>So, you may create and change reports as you need. You do not depend on database developers.</t>
  </si>
  <si>
    <t>The report page gets loaded data using formulas.</t>
  </si>
  <si>
    <t>SaveToDB 9.0 introduces the customizable Reports tab. It looks like this:</t>
  </si>
  <si>
    <t>You may load and save data, execute actions using the ribbon and context menus, change parameter values.</t>
  </si>
  <si>
    <t>All of these actions are customized at the report_setup worksheet.</t>
  </si>
  <si>
    <t>Reporting Tools, Create Report Setup Worksheet.</t>
  </si>
  <si>
    <t>And in the final step, you may save the report into a database.</t>
  </si>
  <si>
    <t>The export worksheet contains a query used to load and save reports.</t>
  </si>
  <si>
    <t>https://www.savetodb.com/samples/sample03-budgeting</t>
  </si>
  <si>
    <t>The request worksheet contains a request form that allows easily input budget data into a database.</t>
  </si>
  <si>
    <t>You may create such setup worksheets for your worksheets using Wizards, Developer Tools,</t>
  </si>
  <si>
    <t>Start Parameters of object [AzureDemo90.s03.usp_request_insert] on server [savetodb.database.windows.net]</t>
  </si>
  <si>
    <t>End Parameters of object [AzureDemo90.s03.usp_request_insert] on server [savetodb.database.windows.net]</t>
  </si>
  <si>
    <t>Start Parameters of object [AzureDemo90.s03.usp_request_update] on server [savetodb.database.windows.net]</t>
  </si>
  <si>
    <t>End Parameters of object [AzureDemo90.s03.usp_request_update] on server [savetodb.database.windows.net]</t>
  </si>
  <si>
    <t>Start Parameters of object [AzureDemo90.s03.usp_request_delete] on server [savetodb.database.windows.net]</t>
  </si>
  <si>
    <t>End Parameters of object [AzureDemo90.s03.usp_request_delete] on server [savetodb.database.windows.net]</t>
  </si>
  <si>
    <t>Start Parameters of object [AzureDemo90.s03.usp_report_insert] on server [savetodb.database.windows.net]</t>
  </si>
  <si>
    <t>End Parameters of object [AzureDemo90.s03.usp_report_insert] on server [savetodb.database.windows.net]</t>
  </si>
  <si>
    <t>Start Parameters of object [AzureDemo90.s03.usp_report_update] on server [savetodb.database.windows.net]</t>
  </si>
  <si>
    <t>End Parameters of object [AzureDemo90.s03.usp_report_update] on server [savetodb.database.windows.net]</t>
  </si>
  <si>
    <t>Start Parameters of object [AzureDemo90.s03.usp_report_delete] on server [savetodb.database.windows.net]</t>
  </si>
  <si>
    <t>End Parameters of object [AzureDemo90.s03.usp_report_delete] on server [savetodb.database.windows.net]</t>
  </si>
  <si>
    <t>Start Parameters of object [AzureDemo90.s03.usp_request_insert] on server [mssql.savetodb.com]</t>
  </si>
  <si>
    <t>End Parameters of object [AzureDemo90.s03.usp_request_insert] on server [mssql.savetodb.com]</t>
  </si>
  <si>
    <t>Start Parameters of object [AzureDemo90.s03.usp_request_update] on server [mssql.savetodb.com]</t>
  </si>
  <si>
    <t>End Parameters of object [AzureDemo90.s03.usp_request_update] on server [mssql.savetodb.com]</t>
  </si>
  <si>
    <t>Start Parameters of object [AzureDemo90.s03.usp_request_delete] on server [mssql.savetodb.com]</t>
  </si>
  <si>
    <t>End Parameters of object [AzureDemo90.s03.usp_request_delete] on server [mssql.savetodb.com]</t>
  </si>
  <si>
    <t>Start Parameters of object [AzureDemo90.s03.usp_report_insert] on server [mssql.savetodb.com]</t>
  </si>
  <si>
    <t>End Parameters of object [AzureDemo90.s03.usp_report_insert] on server [mssql.savetodb.com]</t>
  </si>
  <si>
    <t>Start Parameters of object [AzureDemo90.s03.usp_report_update] on server [mssql.savetodb.com]</t>
  </si>
  <si>
    <t>End Parameters of object [AzureDemo90.s03.usp_report_update] on server [mssql.savetodb.com]</t>
  </si>
  <si>
    <t>Start Parameters of object [AzureDemo90.s03.usp_report_delete] on server [mssql.savetodb.com]</t>
  </si>
  <si>
    <t>End Parameters of object [AzureDemo90.s03.usp_report_delete] on server [mssql.savetodb.com]</t>
  </si>
  <si>
    <t>mssql.savetodb.com</t>
  </si>
  <si>
    <t>https://www.savetodb.com</t>
  </si>
  <si>
    <t>SaveToDB 10.0 - Budgeting</t>
  </si>
  <si>
    <t>AzureDemo100</t>
  </si>
  <si>
    <t>Start Fields of object [AzureDemo100.s03.members] on server [mssql.savetodb.com]</t>
  </si>
  <si>
    <t>End Fields of object [AzureDemo100.s03.members] on server [mssql.savetodb.com]</t>
  </si>
  <si>
    <t>Start Event handlers of object [AzureDemo100.s03.members] on server [mssql.savetodb.com]</t>
  </si>
  <si>
    <t>End Event handlers of object [AzureDemo100.s03.members] on server [mssql.savetodb.com]</t>
  </si>
  <si>
    <t>Start User parameter values of object [AzureDemo100.s03.members] parameter [dimension_id] on server [mssql.savetodb.com]</t>
  </si>
  <si>
    <t>End User parameter values of object [AzureDemo100.s03.members] parameter [dimension_id]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</si>
  <si>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</si>
  <si>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</si>
  <si>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[AzureDemo100.s03.usp_request] on server [mssql.savetodb.com]</t>
  </si>
  <si>
    <t>End Fields of object [AzureDemo100.s03.usp_request] on server [mssql.savetodb.com]</t>
  </si>
  <si>
    <t>Start Parameters of object [AzureDemo100.s03.usp_request] on server [mssql.savetodb.com]</t>
  </si>
  <si>
    <t>End Parameters of object [AzureDemo100.s03.usp_request] on server [mssql.savetodb.com]</t>
  </si>
  <si>
    <t>Start User parameter values of object [AzureDemo100.s03.usp_request] parameter [category_id] on server [mssql.savetodb.com]</t>
  </si>
  <si>
    <t>End User parameter values of object [AzureDemo100.s03.usp_request] parameter [category_id] on server [mssql.savetodb.com]</t>
  </si>
  <si>
    <t>Start User parameter values of object [AzureDemo100.s03.usp_request] parameter [entity_id] on server [mssql.savetodb.com]</t>
  </si>
  <si>
    <t>End User parameter values of object [AzureDemo100.s03.usp_request] parameter [entity_id] on server [mssql.savetodb.com]</t>
  </si>
  <si>
    <t>Start User parameter values of object [AzureDemo100.s03.usp_request] parameter [time_id] on server [mssql.savetodb.com]</t>
  </si>
  <si>
    <t>End User parameter values of object [AzureDemo100.s03.usp_request] parameter [time_id] on server [mssql.savetodb.com]</t>
  </si>
  <si>
    <t>Start User parameter values of object [AzureDemo100.s03.usp_request] parameter [rows] on server [mssql.savetodb.com]</t>
  </si>
  <si>
    <t>End User parameter values of object [AzureDemo100.s03.usp_request] parameter [rows] on server [mssql.savetodb.com]</t>
  </si>
  <si>
    <t>Start Event handlers of object [AzureDemo100.s03.usp_request] on server [mssql.savetodb.com]</t>
  </si>
  <si>
    <t>End Event handlers of object [AzureDemo100.s03.usp_request] on server [mssql.savetodb.com]</t>
  </si>
  <si>
    <t>Start Fields of object [AzureDemo100.s03.usp_data] on server [mssql.savetodb.com]</t>
  </si>
  <si>
    <t>End Fields of object [AzureDemo100.s03.usp_data] on server [mssql.savetodb.com]</t>
  </si>
  <si>
    <t>Start Parameters of object [AzureDemo100.s03.usp_data] on server [mssql.savetodb.com]</t>
  </si>
  <si>
    <t>End Parameters of object [AzureDemo100.s03.usp_data] on server [mssql.savetodb.com]</t>
  </si>
  <si>
    <t>Start User parameter values of object [AzureDemo100.s03.usp_data] parameter [category_id] on server [mssql.savetodb.com]</t>
  </si>
  <si>
    <t>End User parameter values of object [AzureDemo100.s03.usp_data] parameter [category_id] on server [mssql.savetodb.com]</t>
  </si>
  <si>
    <t>Start User parameter values of object [AzureDemo100.s03.usp_data] parameter [time_id] on server [mssql.savetodb.com]</t>
  </si>
  <si>
    <t>End User parameter values of object [AzureDemo100.s03.usp_data] parameter [time_id] on server [mssql.savetodb.com]</t>
  </si>
  <si>
    <t>Start User parameter values of object [AzureDemo100.s03.usp_data] parameter [entity_id] on server [mssql.savetodb.com]</t>
  </si>
  <si>
    <t>End User parameter values of object [AzureDemo100.s03.usp_data] parameter [entity_id] on server [mssql.savetodb.com]</t>
  </si>
  <si>
    <t>Start Fields of object [AzureDemo100.s03.usp_request_account_id] on server [mssql.savetodb.com]</t>
  </si>
  <si>
    <t>End Fields of object [AzureDemo100.s03.usp_request_account_id] on server [mssql.savetodb.com]</t>
  </si>
  <si>
    <t>Start Fields of object [AzureDemo100.s03.usp_request_product_id] on server [mssql.savetodb.com]</t>
  </si>
  <si>
    <t>End Fields of object [AzureDemo100.s03.usp_request_product_id] on server [mssql.savetodb.com]</t>
  </si>
  <si>
    <t>Start Fields of object [AzureDemo100.s03.usp_request_region_id] on server [mssql.savetodb.com]</t>
  </si>
  <si>
    <t>End Fields of object [AzureDemo100.s03.usp_request_region_id] on server [mssql.savetodb.com]</t>
  </si>
  <si>
    <t>Start Fields of object [AzureDemo100.s03.usp_request_subaccount_id] on server [mssql.savetodb.com]</t>
  </si>
  <si>
    <t>End Fields of object [AzureDemo100.s03.usp_request_subaccount_id] on server [mssql.savetodb.com]</t>
  </si>
  <si>
    <t>Start Fields of object [AzureDemo100.s03.dimensions] on server [mssql.savetodb.com]</t>
  </si>
  <si>
    <t>End Fields of object [AzureDemo100.s03.dimensions] on server [mssql.savetodb.com]</t>
  </si>
  <si>
    <t>Start Fields of object [AzureDemo100.s03.account_id] on server [mssql.savetodb.com]</t>
  </si>
  <si>
    <t>End Fields of object [AzureDemo100.s03.account_id] on server [mssql.savetodb.com]</t>
  </si>
  <si>
    <t>Start Fields of object [AzureDemo100.s03.product_id] on server [mssql.savetodb.com]</t>
  </si>
  <si>
    <t>End Fields of object [AzureDemo100.s03.product_id] on server [mssql.savetodb.com]</t>
  </si>
  <si>
    <t>Start Fields of object [AzureDemo100.s03.region_id] on server [mssql.savetodb.com]</t>
  </si>
  <si>
    <t>End Fields of object [AzureDemo100.s03.region_id] on server [mssql.savetodb.com]</t>
  </si>
  <si>
    <t>Start Fields of object [AzureDemo100.s03.subaccount_id] on server [mssql.savetodb.com]</t>
  </si>
  <si>
    <t>End Fields of object [AzureDemo100.s03.subaccount_id] on server [mssql.savetodb.com]</t>
  </si>
  <si>
    <t>Start Fields of object [AzureDemo100.s03.usp_report] on server [mssql.savetodb.com]</t>
  </si>
  <si>
    <t>End Fields of object [AzureDemo100.s03.usp_report] on server [mssql.savetodb.com]</t>
  </si>
  <si>
    <t>Start Parameters of object [AzureDemo100.s03.usp_report] on server [mssql.savetodb.com]</t>
  </si>
  <si>
    <t>End Parameters of object [AzureDemo100.s03.usp_report] on server [mssql.savetodb.com]</t>
  </si>
  <si>
    <t>Start User parameter values of object [AzureDemo100.s03.usp_report] parameter [category_id] on server [mssql.savetodb.com]</t>
  </si>
  <si>
    <t>End User parameter values of object [AzureDemo100.s03.usp_report] parameter [category_id] on server [mssql.savetodb.com]</t>
  </si>
  <si>
    <t>Start User parameter values of object [AzureDemo100.s03.usp_report] parameter [time_id] on server [mssql.savetodb.com]</t>
  </si>
  <si>
    <t>End User parameter values of object [AzureDemo100.s03.usp_report] parameter [time_id] on server [mssql.savetodb.com]</t>
  </si>
  <si>
    <t>[id],+[code]</t>
  </si>
  <si>
    <t>row_comments</t>
  </si>
  <si>
    <t>EXEC s03.xl_list_member_id 3, 1</t>
  </si>
  <si>
    <t>EXEC s03.xl_list_member_id 2, 1</t>
  </si>
  <si>
    <t>EXEC s03.xl_list_member_id 4, 1</t>
  </si>
  <si>
    <t>Format</t>
  </si>
  <si>
    <t>ATTRIBUTE</t>
  </si>
  <si>
    <t>KeepComments</t>
  </si>
  <si>
    <t>EXEC s03.xl_list_member_id 1, 1</t>
  </si>
  <si>
    <t>EXEC s03.xl_list_member_id 6, 1</t>
  </si>
  <si>
    <t>EXEC s03.xl_list_member_id 5, 1</t>
  </si>
  <si>
    <t>EXEC s03.xl_list_member_id 7, 1</t>
  </si>
  <si>
    <t>Start Parameters of object [AzureDemo100.s03.usp_request_insert] on server [mssql.savetodb.com]</t>
  </si>
  <si>
    <t>End Parameters of object [AzureDemo100.s03.usp_request_insert] on server [mssql.savetodb.com]</t>
  </si>
  <si>
    <t>Start Parameters of object [AzureDemo100.s03.usp_request_update] on server [mssql.savetodb.com]</t>
  </si>
  <si>
    <t>End Parameters of object [AzureDemo100.s03.usp_request_update] on server [mssql.savetodb.com]</t>
  </si>
  <si>
    <t>Start Parameters of object [AzureDemo100.s03.usp_request_delete] on server [mssql.savetodb.com]</t>
  </si>
  <si>
    <t>End Parameters of object [AzureDemo100.s03.usp_request_delete] on server [mssql.savetodb.com]</t>
  </si>
  <si>
    <t>2022</t>
  </si>
  <si>
    <t>vl_s03_account_id1</t>
  </si>
  <si>
    <t>vl_s03_product_id1</t>
  </si>
  <si>
    <t>vl_s03_region_id1</t>
  </si>
  <si>
    <t>vl_s03_subaccount_id1</t>
  </si>
  <si>
    <t>Start Event handlers of object [AzureDemo100.s03.usp_report] on server [mssql.savetodb.com]</t>
  </si>
  <si>
    <t>usp_report</t>
  </si>
  <si>
    <t>ContextMenu</t>
  </si>
  <si>
    <t>s03.xl_details_report_cell_data</t>
  </si>
  <si>
    <t>End Event handlers of object [AzureDemo100.s03.usp_report] on server [mssql.savetodb.com]</t>
  </si>
  <si>
    <t>Start Parameters of object [AzureDemo100.s03.usp_report_insert] on server [mssql.savetodb.com]</t>
  </si>
  <si>
    <t>End Parameters of object [AzureDemo100.s03.usp_report_insert] on server [mssql.savetodb.com]</t>
  </si>
  <si>
    <t>Start Parameters of object [AzureDemo100.s03.usp_report_update] on server [mssql.savetodb.com]</t>
  </si>
  <si>
    <t>End Parameters of object [AzureDemo100.s03.usp_report_update] on server [mssql.savetodb.com]</t>
  </si>
  <si>
    <t>Start Parameters of object [AzureDemo100.s03.usp_report_delete] on server [mssql.savetodb.com]</t>
  </si>
  <si>
    <t>End Parameters of object [AzureDemo100.s03.usp_report_delete] on server [mssql.savetodb.com]</t>
  </si>
  <si>
    <t>Start Fields of object [AzureDemo100.s03.xl_details_report_cell_data] on server [mssql.savetodb.com]</t>
  </si>
  <si>
    <t>End Fields of object [AzureDemo100.s03.xl_details_report_cell_data] on server [mssql.savetodb.com]</t>
  </si>
  <si>
    <t>Start Parameters of object [AzureDemo100.s03.xl_details_report_cell_data] on server [mssql.savetodb.com]</t>
  </si>
  <si>
    <t>column_name</t>
  </si>
  <si>
    <t>data_language</t>
  </si>
  <si>
    <t>End Parameters of object [AzureDemo100.s03.xl_details_report_cell_data] on server [mssql.savetodb.com]</t>
  </si>
  <si>
    <t>BorderxlEdgeLeft.LineStyle</t>
  </si>
  <si>
    <t>BorderxlEdgeLeft.Weight</t>
  </si>
  <si>
    <t>BorderxlEdgeRight.LineStyle</t>
  </si>
  <si>
    <t>BorderxlEdgeRight.Weight</t>
  </si>
  <si>
    <t>#,##0.00_ ;[Red]-#,##0.00 ;</t>
  </si>
  <si>
    <t>$X$4</t>
  </si>
  <si>
    <t>FormatConditions(1).AppliesToTable</t>
  </si>
  <si>
    <t>FormatConditions(1).AppliesTo.Address</t>
  </si>
  <si>
    <t>$B$4:$X$23</t>
  </si>
  <si>
    <t>FormatConditions(1).Type</t>
  </si>
  <si>
    <t>FormatConditions(1).Priority</t>
  </si>
  <si>
    <t>FormatConditions(1).Formula1</t>
  </si>
  <si>
    <t>=$D4=1</t>
  </si>
  <si>
    <t>FormatConditions(1).Font.Bold</t>
  </si>
  <si>
    <t>FormatConditions(1).Font.Color</t>
  </si>
  <si>
    <t>FormatConditions(1).Font.ThemeColor</t>
  </si>
  <si>
    <t>FormatConditions(1).Font.TintAndShade</t>
  </si>
  <si>
    <t>FormatConditions(1).Interior.Color</t>
  </si>
  <si>
    <t>Tab.Color</t>
  </si>
  <si>
    <t>PageSetup.PaperSize</t>
  </si>
  <si>
    <t>users</t>
  </si>
  <si>
    <t>M/d/yyyy</t>
  </si>
  <si>
    <t>h:mm:ss tt</t>
  </si>
  <si>
    <t>2023</t>
  </si>
  <si>
    <t>Start Column Properties of object [s03.usp_data]</t>
  </si>
  <si>
    <t>#,##0</t>
  </si>
  <si>
    <t>$Y$4</t>
  </si>
  <si>
    <t>$Z$4</t>
  </si>
  <si>
    <t>$AA$4</t>
  </si>
  <si>
    <t>$AB$4</t>
  </si>
  <si>
    <t>$AC$4</t>
  </si>
  <si>
    <t>End Column Properties of object [s03.usp_data]</t>
  </si>
  <si>
    <t>Start Column Properties of object [s03.usp_report]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</si>
  <si>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</si>
  <si>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</si>
  <si>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</si>
  <si>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</si>
  <si>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nvarchar(50) datatype.</t>
  </si>
  <si>
    <t>The column requires values of the nvarchar(100) datatype.</t>
  </si>
  <si>
    <t>#,##0;[Red]-#,##0;</t>
  </si>
  <si>
    <t>The column requires values of the nvarchar(255) datatype.</t>
  </si>
  <si>
    <t>#,##0_ ;[Red]-#,##0 ;</t>
  </si>
  <si>
    <t>The column requires values of the float datatype.</t>
  </si>
  <si>
    <t>$AD$4</t>
  </si>
  <si>
    <t>$B$4:$AD$92</t>
  </si>
  <si>
    <t>=$F4=-3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</si>
  <si>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</si>
  <si>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</si>
  <si>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</si>
  <si>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</si>
  <si>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</si>
  <si>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=$F4=-2</t>
  </si>
  <si>
    <t>FormatConditions(2).Font.Bold</t>
  </si>
  <si>
    <t>FormatConditions(3).AppliesToTable</t>
  </si>
  <si>
    <t>FormatConditions(3).AppliesTo.Address</t>
  </si>
  <si>
    <t>FormatConditions(3).Type</t>
  </si>
  <si>
    <t>FormatConditions(3).Priority</t>
  </si>
  <si>
    <t>FormatConditions(3).Formula1</t>
  </si>
  <si>
    <t>=$F4=-1</t>
  </si>
  <si>
    <t>FormatConditions(3).Font.Bold</t>
  </si>
  <si>
    <t>FormatConditions(3).Font.Color</t>
  </si>
  <si>
    <t>FormatConditions(3).Font.ThemeColor</t>
  </si>
  <si>
    <t>FormatConditions(3).Font.TintAndShade</t>
  </si>
  <si>
    <t>FormatConditions(3).Interior.Color</t>
  </si>
  <si>
    <t>FormatConditions(4).AppliesToTable</t>
  </si>
  <si>
    <t>FormatConditions(4).AppliesTo.Address</t>
  </si>
  <si>
    <t>FormatConditions(4).Type</t>
  </si>
  <si>
    <t>FormatConditions(4).Priority</t>
  </si>
  <si>
    <t>FormatConditions(4).Formula1</t>
  </si>
  <si>
    <t>=$G4=1</t>
  </si>
  <si>
    <t>FormatConditions(4).Font.Bold</t>
  </si>
  <si>
    <t>FormatConditions(4).Font.Color</t>
  </si>
  <si>
    <t>FormatConditions(4).Font.ThemeColor</t>
  </si>
  <si>
    <t>FormatConditions(4).Font.TintAndShade</t>
  </si>
  <si>
    <t>FormatConditions(4).Interior.Color</t>
  </si>
  <si>
    <t>End Column Properties of object [s03.usp_report]</t>
  </si>
  <si>
    <t>[{"formula":"row_format=1","format":"background-color: rgb(247,247,247);font-weight: 500;"}]</t>
  </si>
  <si>
    <t>Copyright © 2019-2024 Gartle LLC</t>
  </si>
  <si>
    <t>2024</t>
  </si>
  <si>
    <t>en-US</t>
  </si>
  <si>
    <t>,</t>
  </si>
  <si>
    <t>+[category_id]</t>
  </si>
  <si>
    <t>+[time_id]</t>
  </si>
  <si>
    <t>+[entity_id]</t>
  </si>
  <si>
    <t>+[code]</t>
  </si>
  <si>
    <t>varchar</t>
  </si>
  <si>
    <t>Start Fields of object [AzureDemo100.s03.requests] on server [mssql.savetodb.com]</t>
  </si>
  <si>
    <t>is_empty</t>
  </si>
  <si>
    <t>End Fields of object [AzureDemo100.s03.requests] on server [mssql.savetodb.com]</t>
  </si>
  <si>
    <t>Start Event handlers of object [AzureDemo100.s03.requests] on server [mssql.savetodb.com]</t>
  </si>
  <si>
    <t>End Event handlers of object [AzureDemo100.s03.requests] on server [mssql.savetodb.com]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</si>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</sst>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;"/>
    <numFmt numFmtId="165" formatCode="#,##0_ ;[Red]\-#,##0\ ;"/>
    <numFmt numFmtId="166" formatCode="#,##0;[Red]\-#,##0;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7D7D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9" fillId="0" borderId="0"/>
    <xf numFmtId="0" fontId="10" fillId="0" borderId="0" applyNumberFormat="0" applyFill="0" applyBorder="0" applyAlignment="0" applyProtection="0"/>
    <xf numFmtId="0" fontId="7" fillId="0" borderId="0"/>
    <xf numFmtId="0" fontId="7" fillId="0" borderId="0"/>
  </cellStyleXfs>
  <cellXfs count="82">
    <xf numFmtId="0" fontId="0" fillId="0" borderId="0" xfId="0"/>
    <xf numFmtId="0" fontId="2" fillId="0" borderId="0" xfId="0" applyFont="1"/>
    <xf numFmtId="0" fontId="0" fillId="0" borderId="0" xfId="0" quotePrefix="1"/>
    <xf numFmtId="49" fontId="0" fillId="0" borderId="0" xfId="0" applyNumberFormat="1"/>
    <xf numFmtId="0" fontId="0" fillId="0" borderId="2" xfId="0" applyBorder="1"/>
    <xf numFmtId="0" fontId="0" fillId="0" borderId="5" xfId="0" applyBorder="1"/>
    <xf numFmtId="0" fontId="0" fillId="0" borderId="3" xfId="0" applyBorder="1"/>
    <xf numFmtId="0" fontId="0" fillId="0" borderId="6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9" xfId="0" quotePrefix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164" fontId="0" fillId="0" borderId="7" xfId="0" applyNumberFormat="1" applyBorder="1"/>
    <xf numFmtId="164" fontId="0" fillId="0" borderId="9" xfId="0" applyNumberFormat="1" applyBorder="1"/>
    <xf numFmtId="164" fontId="0" fillId="0" borderId="12" xfId="0" applyNumberFormat="1" applyBorder="1"/>
    <xf numFmtId="3" fontId="0" fillId="0" borderId="0" xfId="0" applyNumberFormat="1"/>
    <xf numFmtId="0" fontId="0" fillId="0" borderId="0" xfId="0" applyAlignment="1">
      <alignment horizontal="center"/>
    </xf>
    <xf numFmtId="0" fontId="1" fillId="2" borderId="15" xfId="0" applyFont="1" applyFill="1" applyBorder="1"/>
    <xf numFmtId="0" fontId="1" fillId="2" borderId="16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20" xfId="0" applyBorder="1"/>
    <xf numFmtId="0" fontId="0" fillId="0" borderId="24" xfId="0" applyBorder="1"/>
    <xf numFmtId="0" fontId="0" fillId="0" borderId="24" xfId="0" applyBorder="1" applyAlignment="1">
      <alignment horizontal="left" indent="2"/>
    </xf>
    <xf numFmtId="0" fontId="0" fillId="0" borderId="28" xfId="0" applyBorder="1" applyAlignment="1">
      <alignment horizontal="left"/>
    </xf>
    <xf numFmtId="0" fontId="4" fillId="0" borderId="0" xfId="0" applyFont="1"/>
    <xf numFmtId="0" fontId="0" fillId="3" borderId="0" xfId="0" applyFill="1"/>
    <xf numFmtId="0" fontId="0" fillId="0" borderId="24" xfId="0" applyBorder="1" applyAlignment="1">
      <alignment horizontal="left"/>
    </xf>
    <xf numFmtId="165" fontId="0" fillId="0" borderId="0" xfId="0" applyNumberFormat="1"/>
    <xf numFmtId="165" fontId="2" fillId="0" borderId="7" xfId="0" applyNumberFormat="1" applyFont="1" applyBorder="1"/>
    <xf numFmtId="165" fontId="0" fillId="0" borderId="21" xfId="0" applyNumberFormat="1" applyBorder="1"/>
    <xf numFmtId="165" fontId="0" fillId="0" borderId="22" xfId="0" applyNumberFormat="1" applyBorder="1"/>
    <xf numFmtId="165" fontId="0" fillId="0" borderId="20" xfId="0" applyNumberFormat="1" applyBorder="1"/>
    <xf numFmtId="165" fontId="2" fillId="0" borderId="10" xfId="0" applyNumberFormat="1" applyFont="1" applyBorder="1"/>
    <xf numFmtId="165" fontId="0" fillId="0" borderId="25" xfId="0" applyNumberFormat="1" applyBorder="1"/>
    <xf numFmtId="165" fontId="0" fillId="0" borderId="26" xfId="0" applyNumberFormat="1" applyBorder="1"/>
    <xf numFmtId="165" fontId="0" fillId="0" borderId="24" xfId="0" applyNumberFormat="1" applyBorder="1"/>
    <xf numFmtId="165" fontId="2" fillId="0" borderId="14" xfId="0" applyNumberFormat="1" applyFont="1" applyBorder="1"/>
    <xf numFmtId="165" fontId="0" fillId="0" borderId="29" xfId="0" applyNumberFormat="1" applyBorder="1"/>
    <xf numFmtId="165" fontId="0" fillId="0" borderId="30" xfId="0" applyNumberFormat="1" applyBorder="1"/>
    <xf numFmtId="165" fontId="0" fillId="0" borderId="28" xfId="0" applyNumberFormat="1" applyBorder="1"/>
    <xf numFmtId="165" fontId="0" fillId="0" borderId="2" xfId="0" applyNumberFormat="1" applyBorder="1"/>
    <xf numFmtId="165" fontId="0" fillId="0" borderId="5" xfId="0" applyNumberFormat="1" applyBorder="1"/>
    <xf numFmtId="0" fontId="0" fillId="0" borderId="19" xfId="0" applyBorder="1"/>
    <xf numFmtId="0" fontId="0" fillId="0" borderId="23" xfId="0" quotePrefix="1" applyBorder="1"/>
    <xf numFmtId="0" fontId="0" fillId="0" borderId="27" xfId="0" quotePrefix="1" applyBorder="1"/>
    <xf numFmtId="0" fontId="6" fillId="0" borderId="15" xfId="0" applyFont="1" applyBorder="1"/>
    <xf numFmtId="0" fontId="6" fillId="0" borderId="16" xfId="0" applyFont="1" applyBorder="1"/>
    <xf numFmtId="165" fontId="6" fillId="0" borderId="1" xfId="0" applyNumberFormat="1" applyFont="1" applyBorder="1" applyAlignment="1">
      <alignment horizontal="center"/>
    </xf>
    <xf numFmtId="165" fontId="6" fillId="0" borderId="17" xfId="0" applyNumberFormat="1" applyFont="1" applyBorder="1" applyAlignment="1">
      <alignment horizontal="center"/>
    </xf>
    <xf numFmtId="165" fontId="6" fillId="0" borderId="18" xfId="0" applyNumberFormat="1" applyFont="1" applyBorder="1" applyAlignment="1">
      <alignment horizontal="center"/>
    </xf>
    <xf numFmtId="165" fontId="6" fillId="0" borderId="16" xfId="0" applyNumberFormat="1" applyFont="1" applyBorder="1" applyAlignment="1">
      <alignment horizontal="center"/>
    </xf>
    <xf numFmtId="166" fontId="0" fillId="0" borderId="0" xfId="0" applyNumberFormat="1"/>
    <xf numFmtId="0" fontId="0" fillId="0" borderId="12" xfId="0" quotePrefix="1" applyBorder="1"/>
    <xf numFmtId="164" fontId="0" fillId="0" borderId="31" xfId="0" applyNumberFormat="1" applyBorder="1"/>
    <xf numFmtId="1" fontId="0" fillId="0" borderId="0" xfId="0" applyNumberFormat="1"/>
    <xf numFmtId="0" fontId="8" fillId="0" borderId="0" xfId="1" applyFont="1"/>
    <xf numFmtId="0" fontId="9" fillId="0" borderId="0" xfId="2"/>
    <xf numFmtId="0" fontId="2" fillId="0" borderId="0" xfId="2" applyFont="1" applyAlignment="1">
      <alignment horizontal="right"/>
    </xf>
    <xf numFmtId="0" fontId="10" fillId="0" borderId="0" xfId="3"/>
    <xf numFmtId="0" fontId="11" fillId="0" borderId="0" xfId="4" applyFont="1"/>
    <xf numFmtId="0" fontId="12" fillId="0" borderId="0" xfId="0" applyFont="1" applyAlignment="1">
      <alignment vertical="center"/>
    </xf>
    <xf numFmtId="0" fontId="7" fillId="0" borderId="0" xfId="1"/>
    <xf numFmtId="0" fontId="0" fillId="0" borderId="33" xfId="0" applyBorder="1"/>
    <xf numFmtId="0" fontId="0" fillId="0" borderId="32" xfId="0" applyBorder="1"/>
    <xf numFmtId="0" fontId="0" fillId="0" borderId="8" xfId="0" quotePrefix="1" applyBorder="1"/>
    <xf numFmtId="0" fontId="0" fillId="0" borderId="11" xfId="0" quotePrefix="1" applyBorder="1"/>
    <xf numFmtId="0" fontId="0" fillId="0" borderId="33" xfId="0" quotePrefix="1" applyBorder="1"/>
    <xf numFmtId="0" fontId="0" fillId="0" borderId="32" xfId="0" quotePrefix="1" applyBorder="1"/>
    <xf numFmtId="164" fontId="0" fillId="0" borderId="8" xfId="0" applyNumberFormat="1" applyBorder="1"/>
    <xf numFmtId="164" fontId="0" fillId="0" borderId="11" xfId="0" applyNumberFormat="1" applyBorder="1"/>
    <xf numFmtId="164" fontId="0" fillId="0" borderId="33" xfId="0" applyNumberFormat="1" applyBorder="1"/>
    <xf numFmtId="164" fontId="0" fillId="0" borderId="32" xfId="0" applyNumberFormat="1" applyBorder="1"/>
  </cellXfs>
  <cellStyles count="6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4" xr:uid="{00000000-0005-0000-0000-000005000000}"/>
  </cellStyles>
  <dxfs count="58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  <color theme="0"/>
      </font>
      <fill>
        <patternFill>
          <bgColor rgb="FF002160"/>
        </patternFill>
      </fill>
    </dxf>
    <dxf>
      <font>
        <b/>
        <i val="0"/>
      </font>
      <border>
        <left/>
        <right/>
        <vertical/>
        <horizontal/>
      </border>
    </dxf>
    <dxf>
      <border>
        <left/>
        <right/>
        <bottom/>
        <vertical/>
        <horizontal/>
      </border>
    </dxf>
    <dxf>
      <font>
        <b/>
        <i val="0"/>
        <color theme="0"/>
      </font>
      <fill>
        <patternFill>
          <bgColor theme="8" tint="-0.499984740745262"/>
        </patternFill>
      </fill>
    </dxf>
    <dxf>
      <font>
        <b/>
        <i val="0"/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6" formatCode="#,##0;[Red]\-#,##0;"/>
    </dxf>
    <dxf>
      <numFmt numFmtId="0" formatCode="General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15" defaultPivotStyle="PivotStyleLight16"/>
  <colors>
    <mruColors>
      <color rgb="FF002160"/>
      <color rgb="FF215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7</xdr:col>
      <xdr:colOff>152400</xdr:colOff>
      <xdr:row>26</xdr:row>
      <xdr:rowOff>161925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029075"/>
          <a:ext cx="8172450" cy="1495425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00000000-0016-0000-0100-000000000000}" autoFormatId="16" applyNumberFormats="0" applyBorderFormats="0" applyFontFormats="1" applyPatternFormats="1" applyAlignmentFormats="0" applyWidthHeightFormats="0">
  <queryTableRefresh nextId="8">
    <queryTableFields count="4">
      <queryTableField id="1" rowNumbers="1" tableColumnId="7"/>
      <queryTableField id="2" name="id" tableColumnId="8"/>
      <queryTableField id="4" name="code" tableColumnId="10"/>
      <queryTableField id="5" name="name" tableColumnId="11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200-000001000000}" autoFormatId="16" applyNumberFormats="0" applyBorderFormats="0" applyFontFormats="1" applyPatternFormats="1" applyAlignmentFormats="0" applyWidthHeightFormats="0">
  <queryTableRefresh nextId="24">
    <queryTableFields count="23">
      <queryTableField id="1" rowNumbers="1" tableColumnId="23"/>
      <queryTableField id="2" name="row_index" tableColumnId="24"/>
      <queryTableField id="3" name="row_format" tableColumnId="25"/>
      <queryTableField id="4" name="comment" tableColumnId="26"/>
      <queryTableField id="5" name="account_id" tableColumnId="27"/>
      <queryTableField id="6" name="subaccount_id" tableColumnId="28"/>
      <queryTableField id="7" name="product_id" tableColumnId="29"/>
      <queryTableField id="8" name="region_id" tableColumnId="30"/>
      <queryTableField id="9" name="total" tableColumnId="31"/>
      <queryTableField id="10" name="01" tableColumnId="32"/>
      <queryTableField id="11" name="02" tableColumnId="33"/>
      <queryTableField id="12" name="03" tableColumnId="34"/>
      <queryTableField id="13" name="04" tableColumnId="35"/>
      <queryTableField id="14" name="05" tableColumnId="36"/>
      <queryTableField id="15" name="06" tableColumnId="37"/>
      <queryTableField id="16" name="07" tableColumnId="38"/>
      <queryTableField id="17" name="08" tableColumnId="39"/>
      <queryTableField id="18" name="09" tableColumnId="40"/>
      <queryTableField id="19" name="10" tableColumnId="41"/>
      <queryTableField id="20" name="11" tableColumnId="42"/>
      <queryTableField id="21" name="12" tableColumnId="43"/>
      <queryTableField id="22" name="row_formulas" tableColumnId="44"/>
      <queryTableField id="23" name="row_comments" tableColumnId="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00000000-0016-0000-0300-000002000000}" autoFormatId="16" applyNumberFormats="0" applyBorderFormats="0" applyFontFormats="1" applyPatternFormats="1" applyAlignmentFormats="0" applyWidthHeightFormats="0">
  <queryTableRefresh nextId="29">
    <queryTableFields count="28">
      <queryTableField id="1" rowNumbers="1" tableColumnId="29"/>
      <queryTableField id="2" name="code" tableColumnId="30"/>
      <queryTableField id="3" name="section" tableColumnId="31"/>
      <queryTableField id="4" name="category" tableColumnId="32"/>
      <queryTableField id="5" name="time" tableColumnId="33"/>
      <queryTableField id="6" name="account" tableColumnId="34"/>
      <queryTableField id="7" name="account_name" tableColumnId="35"/>
      <queryTableField id="8" name="entity" tableColumnId="36"/>
      <queryTableField id="9" name="entity_name" tableColumnId="37"/>
      <queryTableField id="10" name="region" tableColumnId="38"/>
      <queryTableField id="11" name="region_name" tableColumnId="39"/>
      <queryTableField id="12" name="product" tableColumnId="40"/>
      <queryTableField id="13" name="product_name" tableColumnId="41"/>
      <queryTableField id="14" name="subaccount" tableColumnId="42"/>
      <queryTableField id="15" name="subaccount_name" tableColumnId="43"/>
      <queryTableField id="16" name="total" tableColumnId="44"/>
      <queryTableField id="17" name="01" tableColumnId="45"/>
      <queryTableField id="18" name="02" tableColumnId="46"/>
      <queryTableField id="19" name="03" tableColumnId="47"/>
      <queryTableField id="20" name="04" tableColumnId="48"/>
      <queryTableField id="21" name="05" tableColumnId="49"/>
      <queryTableField id="22" name="06" tableColumnId="50"/>
      <queryTableField id="23" name="07" tableColumnId="51"/>
      <queryTableField id="24" name="08" tableColumnId="52"/>
      <queryTableField id="25" name="09" tableColumnId="53"/>
      <queryTableField id="26" name="10" tableColumnId="54"/>
      <queryTableField id="27" name="11" tableColumnId="55"/>
      <queryTableField id="28" name="12" tableColumnId="5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D75E40B3-DC1F-479F-9339-CA6352088E38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4" xr16:uid="{9FF2E322-4938-4B9C-B669-548DEF4EA77D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5" xr16:uid="{1980E088-B74B-4971-B15A-981242F54FA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6" xr16:uid="{61F2B5F7-F050-4638-95CC-D8D66F1386B4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0000000-0016-0000-0B00-00000C000000}" autoFormatId="16" applyNumberFormats="0" applyBorderFormats="0" applyFontFormats="1" applyPatternFormats="1" applyAlignmentFormats="0" applyWidthHeightFormats="0">
  <queryTableRefresh nextId="30">
    <queryTableFields count="29">
      <queryTableField id="1" rowNumbers="1" tableColumnId="30"/>
      <queryTableField id="2" name="row_index" tableColumnId="31"/>
      <queryTableField id="3" name="row_id" tableColumnId="32"/>
      <queryTableField id="4" name="report" tableColumnId="33"/>
      <queryTableField id="5" name="row_level" tableColumnId="34"/>
      <queryTableField id="6" name="row_format" tableColumnId="35"/>
      <queryTableField id="7" name="zero" tableColumnId="36"/>
      <queryTableField id="8" name="hide" tableColumnId="37"/>
      <queryTableField id="9" name="section" tableColumnId="38"/>
      <queryTableField id="10" name="account" tableColumnId="39"/>
      <queryTableField id="11" name="code1" tableColumnId="40"/>
      <queryTableField id="12" name="code2" tableColumnId="41"/>
      <queryTableField id="13" name="data_key" tableColumnId="42"/>
      <queryTableField id="14" name="data_index" tableColumnId="43"/>
      <queryTableField id="15" name="code" tableColumnId="44"/>
      <queryTableField id="16" name="name" tableColumnId="45"/>
      <queryTableField id="17" name="data00" tableColumnId="46"/>
      <queryTableField id="18" name="data01" tableColumnId="47"/>
      <queryTableField id="19" name="data02" tableColumnId="48"/>
      <queryTableField id="20" name="data03" tableColumnId="49"/>
      <queryTableField id="21" name="data04" tableColumnId="50"/>
      <queryTableField id="22" name="data05" tableColumnId="51"/>
      <queryTableField id="23" name="data06" tableColumnId="52"/>
      <queryTableField id="24" name="data07" tableColumnId="53"/>
      <queryTableField id="25" name="data08" tableColumnId="54"/>
      <queryTableField id="26" name="data09" tableColumnId="55"/>
      <queryTableField id="27" name="data10" tableColumnId="56"/>
      <queryTableField id="28" name="data11" tableColumnId="57"/>
      <queryTableField id="29" name="data12" tableColumnId="5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members" displayName="members" ref="B3:E20" tableType="queryTable" totalsRowShown="0">
  <autoFilter ref="B3:E20" xr:uid="{00000000-0009-0000-0100-00000A000000}"/>
  <sortState xmlns:xlrd2="http://schemas.microsoft.com/office/spreadsheetml/2017/richdata2" ref="B4:E20">
    <sortCondition ref="C4:C44"/>
  </sortState>
  <tableColumns count="4">
    <tableColumn id="7" xr3:uid="{00000000-0010-0000-0000-000007000000}" uniqueName="7" name="_RowNum" queryTableFieldId="1"/>
    <tableColumn id="8" xr3:uid="{00000000-0010-0000-0000-000008000000}" uniqueName="8" name="id" queryTableFieldId="2"/>
    <tableColumn id="10" xr3:uid="{00000000-0010-0000-0000-00000A000000}" uniqueName="10" name="code" queryTableFieldId="4"/>
    <tableColumn id="11" xr3:uid="{00000000-0010-0000-0000-00000B000000}" uniqueName="11" name="name" queryTableFieldId="5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request" displayName="request" ref="B3:X23" tableType="queryTable" totalsRowShown="0" tableBorderDxfId="57">
  <autoFilter ref="B3:X23" xr:uid="{00000000-0009-0000-0100-000003000000}"/>
  <tableColumns count="23">
    <tableColumn id="23" xr3:uid="{00000000-0010-0000-0100-000017000000}" uniqueName="23" name="_RowNum" queryTableFieldId="1" dataDxfId="41"/>
    <tableColumn id="24" xr3:uid="{00000000-0010-0000-0100-000018000000}" uniqueName="24" name="row_index" queryTableFieldId="2" dataDxfId="40"/>
    <tableColumn id="25" xr3:uid="{00000000-0010-0000-0100-000019000000}" uniqueName="25" name="row_format" queryTableFieldId="3" dataDxfId="39"/>
    <tableColumn id="26" xr3:uid="{00000000-0010-0000-0100-00001A000000}" uniqueName="26" name="comment" queryTableFieldId="4" dataDxfId="38"/>
    <tableColumn id="27" xr3:uid="{00000000-0010-0000-0100-00001B000000}" uniqueName="27" name="account_id" queryTableFieldId="5" dataDxfId="37"/>
    <tableColumn id="28" xr3:uid="{00000000-0010-0000-0100-00001C000000}" uniqueName="28" name="subaccount_id" queryTableFieldId="6" dataDxfId="36"/>
    <tableColumn id="29" xr3:uid="{00000000-0010-0000-0100-00001D000000}" uniqueName="29" name="product_id" queryTableFieldId="7" dataDxfId="35"/>
    <tableColumn id="30" xr3:uid="{00000000-0010-0000-0100-00001E000000}" uniqueName="30" name="region_id" queryTableFieldId="8" dataDxfId="34"/>
    <tableColumn id="31" xr3:uid="{00000000-0010-0000-0100-00001F000000}" uniqueName="31" name="total" queryTableFieldId="9" dataDxfId="33"/>
    <tableColumn id="32" xr3:uid="{00000000-0010-0000-0100-000020000000}" uniqueName="32" name="01" queryTableFieldId="10" dataDxfId="32"/>
    <tableColumn id="33" xr3:uid="{00000000-0010-0000-0100-000021000000}" uniqueName="33" name="02" queryTableFieldId="11" dataDxfId="31"/>
    <tableColumn id="34" xr3:uid="{00000000-0010-0000-0100-000022000000}" uniqueName="34" name="03" queryTableFieldId="12" dataDxfId="30"/>
    <tableColumn id="35" xr3:uid="{00000000-0010-0000-0100-000023000000}" uniqueName="35" name="04" queryTableFieldId="13" dataDxfId="29"/>
    <tableColumn id="36" xr3:uid="{00000000-0010-0000-0100-000024000000}" uniqueName="36" name="05" queryTableFieldId="14" dataDxfId="28"/>
    <tableColumn id="37" xr3:uid="{00000000-0010-0000-0100-000025000000}" uniqueName="37" name="06" queryTableFieldId="15" dataDxfId="27"/>
    <tableColumn id="38" xr3:uid="{00000000-0010-0000-0100-000026000000}" uniqueName="38" name="07" queryTableFieldId="16" dataDxfId="26"/>
    <tableColumn id="39" xr3:uid="{00000000-0010-0000-0100-000027000000}" uniqueName="39" name="08" queryTableFieldId="17" dataDxfId="25"/>
    <tableColumn id="40" xr3:uid="{00000000-0010-0000-0100-000028000000}" uniqueName="40" name="09" queryTableFieldId="18" dataDxfId="24"/>
    <tableColumn id="41" xr3:uid="{00000000-0010-0000-0100-000029000000}" uniqueName="41" name="10" queryTableFieldId="19" dataDxfId="23"/>
    <tableColumn id="42" xr3:uid="{00000000-0010-0000-0100-00002A000000}" uniqueName="42" name="11" queryTableFieldId="20" dataDxfId="22"/>
    <tableColumn id="43" xr3:uid="{00000000-0010-0000-0100-00002B000000}" uniqueName="43" name="12" queryTableFieldId="21" dataDxfId="21"/>
    <tableColumn id="44" xr3:uid="{00000000-0010-0000-0100-00002C000000}" uniqueName="44" name="row_formulas" queryTableFieldId="22" dataDxfId="20"/>
    <tableColumn id="1" xr3:uid="{BD0FD35A-D916-439E-949B-2E081DED6606}" uniqueName="1" name="row_comments" queryTableFieldId="23" dataDxfId="56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2000000}" name="data" displayName="data" ref="B3:AC59" tableType="queryTable" totalsRowShown="0">
  <autoFilter ref="B3:AC59" xr:uid="{00000000-0009-0000-0100-000011000000}"/>
  <tableColumns count="28">
    <tableColumn id="29" xr3:uid="{00000000-0010-0000-0200-00001D000000}" uniqueName="29" name="_RowNum" queryTableFieldId="1"/>
    <tableColumn id="30" xr3:uid="{00000000-0010-0000-0200-00001E000000}" uniqueName="30" name="code" queryTableFieldId="2"/>
    <tableColumn id="31" xr3:uid="{00000000-0010-0000-0200-00001F000000}" uniqueName="31" name="section" queryTableFieldId="3"/>
    <tableColumn id="32" xr3:uid="{00000000-0010-0000-0200-000020000000}" uniqueName="32" name="category" queryTableFieldId="4"/>
    <tableColumn id="33" xr3:uid="{00000000-0010-0000-0200-000021000000}" uniqueName="33" name="time" queryTableFieldId="5"/>
    <tableColumn id="34" xr3:uid="{00000000-0010-0000-0200-000022000000}" uniqueName="34" name="account" queryTableFieldId="6"/>
    <tableColumn id="35" xr3:uid="{00000000-0010-0000-0200-000023000000}" uniqueName="35" name="account_name" queryTableFieldId="7"/>
    <tableColumn id="36" xr3:uid="{00000000-0010-0000-0200-000024000000}" uniqueName="36" name="entity" queryTableFieldId="8"/>
    <tableColumn id="37" xr3:uid="{00000000-0010-0000-0200-000025000000}" uniqueName="37" name="entity_name" queryTableFieldId="9"/>
    <tableColumn id="38" xr3:uid="{00000000-0010-0000-0200-000026000000}" uniqueName="38" name="region" queryTableFieldId="10"/>
    <tableColumn id="39" xr3:uid="{00000000-0010-0000-0200-000027000000}" uniqueName="39" name="region_name" queryTableFieldId="11"/>
    <tableColumn id="40" xr3:uid="{00000000-0010-0000-0200-000028000000}" uniqueName="40" name="product" queryTableFieldId="12"/>
    <tableColumn id="41" xr3:uid="{00000000-0010-0000-0200-000029000000}" uniqueName="41" name="product_name" queryTableFieldId="13"/>
    <tableColumn id="42" xr3:uid="{00000000-0010-0000-0200-00002A000000}" uniqueName="42" name="subaccount" queryTableFieldId="14"/>
    <tableColumn id="43" xr3:uid="{00000000-0010-0000-0200-00002B000000}" uniqueName="43" name="subaccount_name" queryTableFieldId="15"/>
    <tableColumn id="44" xr3:uid="{00000000-0010-0000-0200-00002C000000}" uniqueName="44" name="total" queryTableFieldId="16" dataDxfId="12"/>
    <tableColumn id="45" xr3:uid="{00000000-0010-0000-0200-00002D000000}" uniqueName="45" name="01" queryTableFieldId="17" dataDxfId="11"/>
    <tableColumn id="46" xr3:uid="{00000000-0010-0000-0200-00002E000000}" uniqueName="46" name="02" queryTableFieldId="18" dataDxfId="10"/>
    <tableColumn id="47" xr3:uid="{00000000-0010-0000-0200-00002F000000}" uniqueName="47" name="03" queryTableFieldId="19" dataDxfId="9"/>
    <tableColumn id="48" xr3:uid="{00000000-0010-0000-0200-000030000000}" uniqueName="48" name="04" queryTableFieldId="20" dataDxfId="8"/>
    <tableColumn id="49" xr3:uid="{00000000-0010-0000-0200-000031000000}" uniqueName="49" name="05" queryTableFieldId="21" dataDxfId="7"/>
    <tableColumn id="50" xr3:uid="{00000000-0010-0000-0200-000032000000}" uniqueName="50" name="06" queryTableFieldId="22" dataDxfId="6"/>
    <tableColumn id="51" xr3:uid="{00000000-0010-0000-0200-000033000000}" uniqueName="51" name="07" queryTableFieldId="23" dataDxfId="5"/>
    <tableColumn id="52" xr3:uid="{00000000-0010-0000-0200-000034000000}" uniqueName="52" name="08" queryTableFieldId="24" dataDxfId="4"/>
    <tableColumn id="53" xr3:uid="{00000000-0010-0000-0200-000035000000}" uniqueName="53" name="09" queryTableFieldId="25" dataDxfId="3"/>
    <tableColumn id="54" xr3:uid="{00000000-0010-0000-0200-000036000000}" uniqueName="54" name="10" queryTableFieldId="26" dataDxfId="2"/>
    <tableColumn id="55" xr3:uid="{00000000-0010-0000-0200-000037000000}" uniqueName="55" name="11" queryTableFieldId="27" dataDxfId="1"/>
    <tableColumn id="56" xr3:uid="{00000000-0010-0000-0200-000038000000}" uniqueName="56" name="12" queryTableFieldId="28" dataDxfId="0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53469AD-35F0-4BF5-AB87-99B36BF5F217}" name="vl_s03_account_id1" displayName="vl_s03_account_id1" ref="A3:B7" tableType="queryTable" totalsRowShown="0">
  <autoFilter ref="A3:B7" xr:uid="{A53469AD-35F0-4BF5-AB87-99B36BF5F217}"/>
  <tableColumns count="2">
    <tableColumn id="3" xr3:uid="{64191FB9-77B3-4517-807D-089B65DD9208}" uniqueName="3" name="id" queryTableFieldId="1"/>
    <tableColumn id="4" xr3:uid="{E851E908-9E1B-41D8-B712-0D5278057140}" uniqueName="4" name="name" queryTableFieldId="2"/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6044CE4-092F-4B10-9FC7-43C822BDA620}" name="vl_s03_product_id1" displayName="vl_s03_product_id1" ref="A9:B14" tableType="queryTable" totalsRowShown="0">
  <autoFilter ref="A9:B14" xr:uid="{06044CE4-092F-4B10-9FC7-43C822BDA620}"/>
  <tableColumns count="2">
    <tableColumn id="3" xr3:uid="{554CBDCB-2B6F-4330-AD37-D4C607074336}" uniqueName="3" name="id" queryTableFieldId="1"/>
    <tableColumn id="4" xr3:uid="{D3831F5B-B757-41AD-9A6E-5C1DA444D368}" uniqueName="4" name="name" queryTableFieldId="2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82E9AA7-8E2F-42D2-BC3F-0772EB7E44AE}" name="vl_s03_region_id1" displayName="vl_s03_region_id1" ref="A16:B21" tableType="queryTable" totalsRowShown="0">
  <autoFilter ref="A16:B21" xr:uid="{E82E9AA7-8E2F-42D2-BC3F-0772EB7E44AE}"/>
  <tableColumns count="2">
    <tableColumn id="3" xr3:uid="{1C9AF6C3-1448-40A1-B6FE-97A038E26787}" uniqueName="3" name="id" queryTableFieldId="1"/>
    <tableColumn id="4" xr3:uid="{10FDFCE7-EF16-4AC4-BC4D-08DB08787B88}" uniqueName="4" name="name" queryTableFieldId="2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AA45A19-2ECF-4D35-A4A6-CEE52E903B4E}" name="vl_s03_subaccount_id1" displayName="vl_s03_subaccount_id1" ref="A23:B40" tableType="queryTable" totalsRowShown="0">
  <autoFilter ref="A23:B40" xr:uid="{1AA45A19-2ECF-4D35-A4A6-CEE52E903B4E}"/>
  <tableColumns count="2">
    <tableColumn id="3" xr3:uid="{84845F5A-EE29-4506-B451-763B25898F0A}" uniqueName="3" name="id" queryTableFieldId="1"/>
    <tableColumn id="4" xr3:uid="{6D6AB0E1-849D-4720-B17C-1688108721D3}" uniqueName="4" name="name" queryTableFieldId="2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C000000}" name="export" displayName="export" ref="B3:AD92" tableType="queryTable" totalsRowShown="0">
  <autoFilter ref="B3:AD92" xr:uid="{00000000-0009-0000-0100-000001000000}">
    <filterColumn colId="7">
      <filters>
        <filter val="1"/>
      </filters>
    </filterColumn>
  </autoFilter>
  <tableColumns count="29">
    <tableColumn id="30" xr3:uid="{00000000-0010-0000-0C00-00001E000000}" uniqueName="30" name="_RowNum" queryTableFieldId="1"/>
    <tableColumn id="31" xr3:uid="{00000000-0010-0000-0C00-00001F000000}" uniqueName="31" name="row_index" queryTableFieldId="2"/>
    <tableColumn id="32" xr3:uid="{00000000-0010-0000-0C00-000020000000}" uniqueName="32" name="row_id" queryTableFieldId="3"/>
    <tableColumn id="33" xr3:uid="{00000000-0010-0000-0C00-000021000000}" uniqueName="33" name="report" queryTableFieldId="4"/>
    <tableColumn id="34" xr3:uid="{00000000-0010-0000-0C00-000022000000}" uniqueName="34" name="row_level" queryTableFieldId="5"/>
    <tableColumn id="35" xr3:uid="{00000000-0010-0000-0C00-000023000000}" uniqueName="35" name="row_format" queryTableFieldId="6"/>
    <tableColumn id="36" xr3:uid="{00000000-0010-0000-0C00-000024000000}" uniqueName="36" name="zero" queryTableFieldId="7"/>
    <tableColumn id="37" xr3:uid="{00000000-0010-0000-0C00-000025000000}" uniqueName="37" name="hide" queryTableFieldId="8"/>
    <tableColumn id="38" xr3:uid="{00000000-0010-0000-0C00-000026000000}" uniqueName="38" name="section" queryTableFieldId="9"/>
    <tableColumn id="39" xr3:uid="{00000000-0010-0000-0C00-000027000000}" uniqueName="39" name="account" queryTableFieldId="10"/>
    <tableColumn id="40" xr3:uid="{00000000-0010-0000-0C00-000028000000}" uniqueName="40" name="code1" queryTableFieldId="11"/>
    <tableColumn id="41" xr3:uid="{00000000-0010-0000-0C00-000029000000}" uniqueName="41" name="code2" queryTableFieldId="12"/>
    <tableColumn id="42" xr3:uid="{00000000-0010-0000-0C00-00002A000000}" uniqueName="42" name="data_key" queryTableFieldId="13"/>
    <tableColumn id="43" xr3:uid="{00000000-0010-0000-0C00-00002B000000}" uniqueName="43" name="data_index" queryTableFieldId="14" dataDxfId="55"/>
    <tableColumn id="44" xr3:uid="{00000000-0010-0000-0C00-00002C000000}" uniqueName="44" name="code" queryTableFieldId="15"/>
    <tableColumn id="45" xr3:uid="{00000000-0010-0000-0C00-00002D000000}" uniqueName="45" name="name" queryTableFieldId="16"/>
    <tableColumn id="46" xr3:uid="{00000000-0010-0000-0C00-00002E000000}" uniqueName="46" name="data00" queryTableFieldId="17" dataDxfId="54"/>
    <tableColumn id="47" xr3:uid="{00000000-0010-0000-0C00-00002F000000}" uniqueName="47" name="data01" queryTableFieldId="18" dataDxfId="53"/>
    <tableColumn id="48" xr3:uid="{00000000-0010-0000-0C00-000030000000}" uniqueName="48" name="data02" queryTableFieldId="19" dataDxfId="52"/>
    <tableColumn id="49" xr3:uid="{00000000-0010-0000-0C00-000031000000}" uniqueName="49" name="data03" queryTableFieldId="20" dataDxfId="51"/>
    <tableColumn id="50" xr3:uid="{00000000-0010-0000-0C00-000032000000}" uniqueName="50" name="data04" queryTableFieldId="21" dataDxfId="50"/>
    <tableColumn id="51" xr3:uid="{00000000-0010-0000-0C00-000033000000}" uniqueName="51" name="data05" queryTableFieldId="22" dataDxfId="49"/>
    <tableColumn id="52" xr3:uid="{00000000-0010-0000-0C00-000034000000}" uniqueName="52" name="data06" queryTableFieldId="23" dataDxfId="48"/>
    <tableColumn id="53" xr3:uid="{00000000-0010-0000-0C00-000035000000}" uniqueName="53" name="data07" queryTableFieldId="24" dataDxfId="47"/>
    <tableColumn id="54" xr3:uid="{00000000-0010-0000-0C00-000036000000}" uniqueName="54" name="data08" queryTableFieldId="25" dataDxfId="46"/>
    <tableColumn id="55" xr3:uid="{00000000-0010-0000-0C00-000037000000}" uniqueName="55" name="data09" queryTableFieldId="26" dataDxfId="45"/>
    <tableColumn id="56" xr3:uid="{00000000-0010-0000-0C00-000038000000}" uniqueName="56" name="data10" queryTableFieldId="27" dataDxfId="44"/>
    <tableColumn id="57" xr3:uid="{00000000-0010-0000-0C00-000039000000}" uniqueName="57" name="data11" queryTableFieldId="28" dataDxfId="43"/>
    <tableColumn id="58" xr3:uid="{00000000-0010-0000-0C00-00003A000000}" uniqueName="58" name="data12" queryTableFieldId="29" dataDxfId="42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03-budgeting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B2:D60"/>
  <sheetViews>
    <sheetView showGridLines="0" tabSelected="1" workbookViewId="0"/>
  </sheetViews>
  <sheetFormatPr defaultColWidth="9.109375" defaultRowHeight="14.4" x14ac:dyDescent="0.3"/>
  <cols>
    <col min="1" max="1" width="2.5546875" style="66" customWidth="1"/>
    <col min="2" max="2" width="14.33203125" style="66" customWidth="1"/>
    <col min="3" max="3" width="35.6640625" style="66" customWidth="1"/>
    <col min="4" max="4" width="42.88671875" style="66" customWidth="1"/>
    <col min="5" max="16384" width="9.109375" style="66"/>
  </cols>
  <sheetData>
    <row r="2" spans="2:4" ht="17.399999999999999" x14ac:dyDescent="0.35">
      <c r="B2" s="65" t="s">
        <v>531</v>
      </c>
    </row>
    <row r="4" spans="2:4" x14ac:dyDescent="0.3">
      <c r="D4" s="67" t="s">
        <v>488</v>
      </c>
    </row>
    <row r="6" spans="2:4" x14ac:dyDescent="0.3">
      <c r="B6" s="66" t="s">
        <v>489</v>
      </c>
    </row>
    <row r="8" spans="2:4" x14ac:dyDescent="0.3">
      <c r="B8" s="66" t="s">
        <v>503</v>
      </c>
    </row>
    <row r="9" spans="2:4" x14ac:dyDescent="0.3">
      <c r="B9" s="66" t="s">
        <v>490</v>
      </c>
    </row>
    <row r="10" spans="2:4" x14ac:dyDescent="0.3">
      <c r="B10" s="66" t="s">
        <v>491</v>
      </c>
    </row>
    <row r="12" spans="2:4" x14ac:dyDescent="0.3">
      <c r="B12" s="66" t="s">
        <v>492</v>
      </c>
    </row>
    <row r="13" spans="2:4" x14ac:dyDescent="0.3">
      <c r="B13" s="66" t="s">
        <v>493</v>
      </c>
    </row>
    <row r="15" spans="2:4" x14ac:dyDescent="0.3">
      <c r="B15" s="66" t="s">
        <v>495</v>
      </c>
    </row>
    <row r="16" spans="2:4" x14ac:dyDescent="0.3">
      <c r="B16" s="66" t="s">
        <v>494</v>
      </c>
    </row>
    <row r="18" spans="2:2" x14ac:dyDescent="0.3">
      <c r="B18" s="66" t="s">
        <v>496</v>
      </c>
    </row>
    <row r="29" spans="2:2" x14ac:dyDescent="0.3">
      <c r="B29" s="66" t="s">
        <v>497</v>
      </c>
    </row>
    <row r="31" spans="2:2" x14ac:dyDescent="0.3">
      <c r="B31" s="66" t="s">
        <v>498</v>
      </c>
    </row>
    <row r="33" spans="2:2" x14ac:dyDescent="0.3">
      <c r="B33" s="66" t="s">
        <v>504</v>
      </c>
    </row>
    <row r="34" spans="2:2" x14ac:dyDescent="0.3">
      <c r="B34" s="66" t="s">
        <v>499</v>
      </c>
    </row>
    <row r="36" spans="2:2" x14ac:dyDescent="0.3">
      <c r="B36" s="66" t="s">
        <v>500</v>
      </c>
    </row>
    <row r="37" spans="2:2" x14ac:dyDescent="0.3">
      <c r="B37" s="66" t="s">
        <v>501</v>
      </c>
    </row>
    <row r="40" spans="2:2" x14ac:dyDescent="0.3">
      <c r="B40" s="66" t="s">
        <v>476</v>
      </c>
    </row>
    <row r="41" spans="2:2" x14ac:dyDescent="0.3">
      <c r="B41" s="68" t="s">
        <v>502</v>
      </c>
    </row>
    <row r="43" spans="2:2" x14ac:dyDescent="0.3">
      <c r="B43" s="66" t="s">
        <v>477</v>
      </c>
    </row>
    <row r="45" spans="2:2" x14ac:dyDescent="0.3">
      <c r="B45" s="66" t="s">
        <v>478</v>
      </c>
    </row>
    <row r="48" spans="2:2" x14ac:dyDescent="0.3">
      <c r="B48" s="66" t="s">
        <v>479</v>
      </c>
    </row>
    <row r="50" spans="2:4" x14ac:dyDescent="0.3">
      <c r="B50" s="66" t="s">
        <v>480</v>
      </c>
      <c r="C50" s="69" t="s">
        <v>529</v>
      </c>
    </row>
    <row r="51" spans="2:4" x14ac:dyDescent="0.3">
      <c r="B51" s="66" t="s">
        <v>481</v>
      </c>
      <c r="C51" s="69" t="s">
        <v>532</v>
      </c>
    </row>
    <row r="52" spans="2:4" x14ac:dyDescent="0.3">
      <c r="B52" s="66" t="s">
        <v>482</v>
      </c>
      <c r="C52" s="69" t="s">
        <v>43</v>
      </c>
    </row>
    <row r="53" spans="2:4" x14ac:dyDescent="0.3">
      <c r="B53" s="66" t="s">
        <v>483</v>
      </c>
      <c r="C53" s="69" t="s">
        <v>484</v>
      </c>
    </row>
    <row r="55" spans="2:4" x14ac:dyDescent="0.3">
      <c r="B55" s="66" t="s">
        <v>485</v>
      </c>
    </row>
    <row r="57" spans="2:4" x14ac:dyDescent="0.3">
      <c r="B57" s="70" t="s">
        <v>486</v>
      </c>
    </row>
    <row r="58" spans="2:4" x14ac:dyDescent="0.3">
      <c r="B58" s="70" t="s">
        <v>487</v>
      </c>
    </row>
    <row r="59" spans="2:4" x14ac:dyDescent="0.3">
      <c r="B59" s="71"/>
    </row>
    <row r="60" spans="2:4" x14ac:dyDescent="0.3">
      <c r="B60" t="s">
        <v>708</v>
      </c>
      <c r="D60" s="68" t="s">
        <v>530</v>
      </c>
    </row>
  </sheetData>
  <dataValidations count="1">
    <dataValidation allowBlank="1" showInputMessage="1" showErrorMessage="1" sqref="A1" xr:uid="{00000000-0002-0000-0000-000000000000}"/>
  </dataValidations>
  <hyperlinks>
    <hyperlink ref="B41" r:id="rId1" xr:uid="{00000000-0004-0000-0000-000001000000}"/>
    <hyperlink ref="D60" r:id="rId2" xr:uid="{5D22EBC1-6F75-4AB8-AD38-13A8760CC8E7}"/>
  </hyperlinks>
  <pageMargins left="0.7" right="0.7" top="0.75" bottom="0.75" header="0.3" footer="0.3"/>
  <pageSetup scale="75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B40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9.88671875" bestFit="1" customWidth="1"/>
    <col min="3" max="3" width="28.5546875" customWidth="1"/>
  </cols>
  <sheetData>
    <row r="1" spans="1:2" x14ac:dyDescent="0.3">
      <c r="A1" t="s">
        <v>0</v>
      </c>
    </row>
    <row r="3" spans="1:2" x14ac:dyDescent="0.3">
      <c r="A3" t="s">
        <v>65</v>
      </c>
      <c r="B3" t="s">
        <v>69</v>
      </c>
    </row>
    <row r="4" spans="1:2" x14ac:dyDescent="0.3">
      <c r="A4">
        <v>8</v>
      </c>
      <c r="B4" t="s">
        <v>170</v>
      </c>
    </row>
    <row r="5" spans="1:2" x14ac:dyDescent="0.3">
      <c r="A5">
        <v>9</v>
      </c>
      <c r="B5" t="s">
        <v>172</v>
      </c>
    </row>
    <row r="6" spans="1:2" x14ac:dyDescent="0.3">
      <c r="A6">
        <v>7</v>
      </c>
      <c r="B6" t="s">
        <v>169</v>
      </c>
    </row>
    <row r="7" spans="1:2" x14ac:dyDescent="0.3">
      <c r="A7">
        <v>10</v>
      </c>
      <c r="B7" t="s">
        <v>171</v>
      </c>
    </row>
    <row r="9" spans="1:2" x14ac:dyDescent="0.3">
      <c r="A9" t="s">
        <v>65</v>
      </c>
      <c r="B9" t="s">
        <v>69</v>
      </c>
    </row>
    <row r="10" spans="1:2" x14ac:dyDescent="0.3">
      <c r="A10">
        <v>37</v>
      </c>
      <c r="B10" t="s">
        <v>140</v>
      </c>
    </row>
    <row r="11" spans="1:2" x14ac:dyDescent="0.3">
      <c r="A11">
        <v>38</v>
      </c>
      <c r="B11" t="s">
        <v>141</v>
      </c>
    </row>
    <row r="12" spans="1:2" x14ac:dyDescent="0.3">
      <c r="A12">
        <v>39</v>
      </c>
      <c r="B12" t="s">
        <v>142</v>
      </c>
    </row>
    <row r="13" spans="1:2" x14ac:dyDescent="0.3">
      <c r="A13">
        <v>40</v>
      </c>
      <c r="B13" t="s">
        <v>143</v>
      </c>
    </row>
    <row r="14" spans="1:2" x14ac:dyDescent="0.3">
      <c r="A14">
        <v>41</v>
      </c>
      <c r="B14" t="s">
        <v>144</v>
      </c>
    </row>
    <row r="16" spans="1:2" x14ac:dyDescent="0.3">
      <c r="A16" t="s">
        <v>65</v>
      </c>
      <c r="B16" t="s">
        <v>69</v>
      </c>
    </row>
    <row r="17" spans="1:2" x14ac:dyDescent="0.3">
      <c r="A17">
        <v>16</v>
      </c>
      <c r="B17" t="s">
        <v>148</v>
      </c>
    </row>
    <row r="18" spans="1:2" x14ac:dyDescent="0.3">
      <c r="A18">
        <v>19</v>
      </c>
      <c r="B18" t="s">
        <v>153</v>
      </c>
    </row>
    <row r="19" spans="1:2" x14ac:dyDescent="0.3">
      <c r="A19">
        <v>18</v>
      </c>
      <c r="B19" t="s">
        <v>151</v>
      </c>
    </row>
    <row r="20" spans="1:2" x14ac:dyDescent="0.3">
      <c r="A20">
        <v>17</v>
      </c>
      <c r="B20" t="s">
        <v>149</v>
      </c>
    </row>
    <row r="21" spans="1:2" x14ac:dyDescent="0.3">
      <c r="A21">
        <v>15</v>
      </c>
      <c r="B21" t="s">
        <v>146</v>
      </c>
    </row>
    <row r="23" spans="1:2" x14ac:dyDescent="0.3">
      <c r="A23" t="s">
        <v>65</v>
      </c>
      <c r="B23" t="s">
        <v>69</v>
      </c>
    </row>
    <row r="24" spans="1:2" x14ac:dyDescent="0.3">
      <c r="A24">
        <v>34</v>
      </c>
      <c r="B24" t="s">
        <v>473</v>
      </c>
    </row>
    <row r="25" spans="1:2" x14ac:dyDescent="0.3">
      <c r="A25">
        <v>20</v>
      </c>
      <c r="B25" t="s">
        <v>411</v>
      </c>
    </row>
    <row r="26" spans="1:2" x14ac:dyDescent="0.3">
      <c r="A26">
        <v>21</v>
      </c>
      <c r="B26" t="s">
        <v>412</v>
      </c>
    </row>
    <row r="27" spans="1:2" x14ac:dyDescent="0.3">
      <c r="A27">
        <v>22</v>
      </c>
      <c r="B27" t="s">
        <v>413</v>
      </c>
    </row>
    <row r="28" spans="1:2" x14ac:dyDescent="0.3">
      <c r="A28">
        <v>23</v>
      </c>
      <c r="B28" t="s">
        <v>414</v>
      </c>
    </row>
    <row r="29" spans="1:2" x14ac:dyDescent="0.3">
      <c r="A29">
        <v>24</v>
      </c>
      <c r="B29" t="s">
        <v>415</v>
      </c>
    </row>
    <row r="30" spans="1:2" x14ac:dyDescent="0.3">
      <c r="A30">
        <v>25</v>
      </c>
      <c r="B30" t="s">
        <v>416</v>
      </c>
    </row>
    <row r="31" spans="1:2" x14ac:dyDescent="0.3">
      <c r="A31">
        <v>26</v>
      </c>
      <c r="B31" t="s">
        <v>417</v>
      </c>
    </row>
    <row r="32" spans="1:2" x14ac:dyDescent="0.3">
      <c r="A32">
        <v>35</v>
      </c>
      <c r="B32" t="s">
        <v>474</v>
      </c>
    </row>
    <row r="33" spans="1:2" x14ac:dyDescent="0.3">
      <c r="A33">
        <v>36</v>
      </c>
      <c r="B33" t="s">
        <v>475</v>
      </c>
    </row>
    <row r="34" spans="1:2" x14ac:dyDescent="0.3">
      <c r="A34">
        <v>27</v>
      </c>
      <c r="B34" t="s">
        <v>404</v>
      </c>
    </row>
    <row r="35" spans="1:2" x14ac:dyDescent="0.3">
      <c r="A35">
        <v>28</v>
      </c>
      <c r="B35" t="s">
        <v>405</v>
      </c>
    </row>
    <row r="36" spans="1:2" x14ac:dyDescent="0.3">
      <c r="A36">
        <v>29</v>
      </c>
      <c r="B36" t="s">
        <v>406</v>
      </c>
    </row>
    <row r="37" spans="1:2" x14ac:dyDescent="0.3">
      <c r="A37">
        <v>30</v>
      </c>
      <c r="B37" t="s">
        <v>407</v>
      </c>
    </row>
    <row r="38" spans="1:2" x14ac:dyDescent="0.3">
      <c r="A38">
        <v>31</v>
      </c>
      <c r="B38" t="s">
        <v>408</v>
      </c>
    </row>
    <row r="39" spans="1:2" x14ac:dyDescent="0.3">
      <c r="A39">
        <v>32</v>
      </c>
      <c r="B39" t="s">
        <v>409</v>
      </c>
    </row>
    <row r="40" spans="1:2" x14ac:dyDescent="0.3">
      <c r="A40">
        <v>33</v>
      </c>
      <c r="B40" t="s">
        <v>410</v>
      </c>
    </row>
  </sheetData>
  <dataValidations count="1">
    <dataValidation allowBlank="1" showInputMessage="1" showErrorMessage="1" sqref="A1" xr:uid="{00000000-0002-0000-0900-000000000000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C312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1" t="s">
        <v>0</v>
      </c>
    </row>
    <row r="2" spans="1:3" x14ac:dyDescent="0.3">
      <c r="A2" t="s">
        <v>174</v>
      </c>
    </row>
    <row r="3" spans="1:3" x14ac:dyDescent="0.3">
      <c r="A3" s="2" t="s">
        <v>71</v>
      </c>
      <c r="B3" t="s">
        <v>72</v>
      </c>
      <c r="C3" s="2" t="s">
        <v>651</v>
      </c>
    </row>
    <row r="4" spans="1:3" x14ac:dyDescent="0.3">
      <c r="A4" s="2" t="s">
        <v>71</v>
      </c>
      <c r="B4" t="s">
        <v>73</v>
      </c>
      <c r="C4" t="b">
        <v>0</v>
      </c>
    </row>
    <row r="5" spans="1:3" x14ac:dyDescent="0.3">
      <c r="A5" s="2" t="s">
        <v>59</v>
      </c>
      <c r="B5" t="s">
        <v>79</v>
      </c>
      <c r="C5" t="b">
        <v>1</v>
      </c>
    </row>
    <row r="6" spans="1:3" x14ac:dyDescent="0.3">
      <c r="A6" s="2" t="s">
        <v>1</v>
      </c>
      <c r="B6" t="s">
        <v>79</v>
      </c>
      <c r="C6" t="b">
        <v>1</v>
      </c>
    </row>
    <row r="7" spans="1:3" x14ac:dyDescent="0.3">
      <c r="A7" s="2" t="s">
        <v>2</v>
      </c>
      <c r="B7" t="s">
        <v>79</v>
      </c>
      <c r="C7" t="b">
        <v>1</v>
      </c>
    </row>
    <row r="8" spans="1:3" x14ac:dyDescent="0.3">
      <c r="A8" s="2" t="s">
        <v>4</v>
      </c>
      <c r="B8" t="s">
        <v>79</v>
      </c>
      <c r="C8" t="b">
        <v>0</v>
      </c>
    </row>
    <row r="9" spans="1:3" x14ac:dyDescent="0.3">
      <c r="A9" s="2" t="s">
        <v>6</v>
      </c>
      <c r="B9" t="s">
        <v>79</v>
      </c>
      <c r="C9" t="b">
        <v>0</v>
      </c>
    </row>
    <row r="10" spans="1:3" x14ac:dyDescent="0.3">
      <c r="A10" s="2" t="s">
        <v>7</v>
      </c>
      <c r="B10" t="s">
        <v>79</v>
      </c>
      <c r="C10" t="b">
        <v>0</v>
      </c>
    </row>
    <row r="11" spans="1:3" x14ac:dyDescent="0.3">
      <c r="A11" s="2" t="s">
        <v>8</v>
      </c>
      <c r="B11" t="s">
        <v>79</v>
      </c>
      <c r="C11" t="b">
        <v>0</v>
      </c>
    </row>
    <row r="12" spans="1:3" x14ac:dyDescent="0.3">
      <c r="A12" s="2" t="s">
        <v>9</v>
      </c>
      <c r="B12" t="s">
        <v>79</v>
      </c>
      <c r="C12" t="b">
        <v>0</v>
      </c>
    </row>
    <row r="13" spans="1:3" x14ac:dyDescent="0.3">
      <c r="A13" s="2" t="s">
        <v>10</v>
      </c>
      <c r="B13" t="s">
        <v>79</v>
      </c>
      <c r="C13" t="b">
        <v>0</v>
      </c>
    </row>
    <row r="14" spans="1:3" x14ac:dyDescent="0.3">
      <c r="A14" s="2" t="s">
        <v>11</v>
      </c>
      <c r="B14" t="s">
        <v>79</v>
      </c>
      <c r="C14" t="b">
        <v>0</v>
      </c>
    </row>
    <row r="15" spans="1:3" x14ac:dyDescent="0.3">
      <c r="A15" s="2" t="s">
        <v>13</v>
      </c>
      <c r="B15" t="s">
        <v>79</v>
      </c>
      <c r="C15" t="b">
        <v>0</v>
      </c>
    </row>
    <row r="16" spans="1:3" x14ac:dyDescent="0.3">
      <c r="A16" s="2" t="s">
        <v>14</v>
      </c>
      <c r="B16" t="s">
        <v>79</v>
      </c>
      <c r="C16" t="b">
        <v>0</v>
      </c>
    </row>
    <row r="17" spans="1:3" x14ac:dyDescent="0.3">
      <c r="A17" s="2" t="s">
        <v>15</v>
      </c>
      <c r="B17" t="s">
        <v>79</v>
      </c>
      <c r="C17" t="b">
        <v>0</v>
      </c>
    </row>
    <row r="18" spans="1:3" x14ac:dyDescent="0.3">
      <c r="A18" s="2" t="s">
        <v>16</v>
      </c>
      <c r="B18" t="s">
        <v>79</v>
      </c>
      <c r="C18" t="b">
        <v>0</v>
      </c>
    </row>
    <row r="19" spans="1:3" x14ac:dyDescent="0.3">
      <c r="A19" s="2" t="s">
        <v>17</v>
      </c>
      <c r="B19" t="s">
        <v>79</v>
      </c>
      <c r="C19" t="b">
        <v>0</v>
      </c>
    </row>
    <row r="20" spans="1:3" x14ac:dyDescent="0.3">
      <c r="A20" s="2" t="s">
        <v>18</v>
      </c>
      <c r="B20" t="s">
        <v>79</v>
      </c>
      <c r="C20" t="b">
        <v>0</v>
      </c>
    </row>
    <row r="21" spans="1:3" x14ac:dyDescent="0.3">
      <c r="A21" s="2" t="s">
        <v>19</v>
      </c>
      <c r="B21" t="s">
        <v>79</v>
      </c>
      <c r="C21" t="b">
        <v>0</v>
      </c>
    </row>
    <row r="22" spans="1:3" x14ac:dyDescent="0.3">
      <c r="A22" s="2" t="s">
        <v>20</v>
      </c>
      <c r="B22" t="s">
        <v>79</v>
      </c>
      <c r="C22" t="b">
        <v>0</v>
      </c>
    </row>
    <row r="23" spans="1:3" x14ac:dyDescent="0.3">
      <c r="A23" s="2" t="s">
        <v>21</v>
      </c>
      <c r="B23" t="s">
        <v>79</v>
      </c>
      <c r="C23" t="b">
        <v>0</v>
      </c>
    </row>
    <row r="24" spans="1:3" x14ac:dyDescent="0.3">
      <c r="A24" s="2" t="s">
        <v>22</v>
      </c>
      <c r="B24" t="s">
        <v>79</v>
      </c>
      <c r="C24" t="b">
        <v>0</v>
      </c>
    </row>
    <row r="25" spans="1:3" x14ac:dyDescent="0.3">
      <c r="A25" s="2" t="s">
        <v>23</v>
      </c>
      <c r="B25" t="s">
        <v>79</v>
      </c>
      <c r="C25" t="b">
        <v>0</v>
      </c>
    </row>
    <row r="26" spans="1:3" x14ac:dyDescent="0.3">
      <c r="A26" s="2" t="s">
        <v>24</v>
      </c>
      <c r="B26" t="s">
        <v>79</v>
      </c>
      <c r="C26" t="b">
        <v>1</v>
      </c>
    </row>
    <row r="27" spans="1:3" x14ac:dyDescent="0.3">
      <c r="A27" s="2" t="s">
        <v>592</v>
      </c>
      <c r="B27" t="s">
        <v>79</v>
      </c>
      <c r="C27" t="b">
        <v>1</v>
      </c>
    </row>
    <row r="28" spans="1:3" x14ac:dyDescent="0.3">
      <c r="A28" t="s">
        <v>175</v>
      </c>
    </row>
    <row r="29" spans="1:3" x14ac:dyDescent="0.3">
      <c r="A29" t="s">
        <v>176</v>
      </c>
    </row>
    <row r="30" spans="1:3" x14ac:dyDescent="0.3">
      <c r="A30" t="s">
        <v>177</v>
      </c>
    </row>
    <row r="31" spans="1:3" x14ac:dyDescent="0.3">
      <c r="A31" t="s">
        <v>183</v>
      </c>
    </row>
    <row r="32" spans="1:3" x14ac:dyDescent="0.3">
      <c r="A32" t="s">
        <v>178</v>
      </c>
    </row>
    <row r="33" spans="1:3" x14ac:dyDescent="0.3">
      <c r="A33" t="s">
        <v>179</v>
      </c>
    </row>
    <row r="34" spans="1:3" x14ac:dyDescent="0.3">
      <c r="A34" t="s">
        <v>57</v>
      </c>
    </row>
    <row r="35" spans="1:3" x14ac:dyDescent="0.3">
      <c r="A35" t="s">
        <v>370</v>
      </c>
    </row>
    <row r="36" spans="1:3" x14ac:dyDescent="0.3">
      <c r="A36" t="s">
        <v>180</v>
      </c>
    </row>
    <row r="37" spans="1:3" x14ac:dyDescent="0.3">
      <c r="A37" t="s">
        <v>181</v>
      </c>
    </row>
    <row r="38" spans="1:3" x14ac:dyDescent="0.3">
      <c r="A38" s="2" t="s">
        <v>71</v>
      </c>
      <c r="B38" t="s">
        <v>72</v>
      </c>
      <c r="C38" s="2" t="s">
        <v>651</v>
      </c>
    </row>
    <row r="39" spans="1:3" x14ac:dyDescent="0.3">
      <c r="A39" s="2" t="s">
        <v>71</v>
      </c>
      <c r="B39" t="s">
        <v>73</v>
      </c>
      <c r="C39" t="b">
        <v>0</v>
      </c>
    </row>
    <row r="40" spans="1:3" x14ac:dyDescent="0.3">
      <c r="A40" s="2" t="s">
        <v>59</v>
      </c>
      <c r="B40" t="s">
        <v>79</v>
      </c>
      <c r="C40" t="b">
        <v>0</v>
      </c>
    </row>
    <row r="41" spans="1:3" x14ac:dyDescent="0.3">
      <c r="A41" s="2" t="s">
        <v>1</v>
      </c>
      <c r="B41" t="s">
        <v>79</v>
      </c>
      <c r="C41" t="b">
        <v>0</v>
      </c>
    </row>
    <row r="42" spans="1:3" x14ac:dyDescent="0.3">
      <c r="A42" s="2" t="s">
        <v>2</v>
      </c>
      <c r="B42" t="s">
        <v>79</v>
      </c>
      <c r="C42" t="b">
        <v>0</v>
      </c>
    </row>
    <row r="43" spans="1:3" x14ac:dyDescent="0.3">
      <c r="A43" s="2" t="s">
        <v>4</v>
      </c>
      <c r="B43" t="s">
        <v>79</v>
      </c>
      <c r="C43" t="b">
        <v>0</v>
      </c>
    </row>
    <row r="44" spans="1:3" x14ac:dyDescent="0.3">
      <c r="A44" s="2" t="s">
        <v>6</v>
      </c>
      <c r="B44" t="s">
        <v>79</v>
      </c>
      <c r="C44" t="b">
        <v>0</v>
      </c>
    </row>
    <row r="45" spans="1:3" x14ac:dyDescent="0.3">
      <c r="A45" s="2" t="s">
        <v>7</v>
      </c>
      <c r="B45" t="s">
        <v>79</v>
      </c>
      <c r="C45" t="b">
        <v>0</v>
      </c>
    </row>
    <row r="46" spans="1:3" x14ac:dyDescent="0.3">
      <c r="A46" s="2" t="s">
        <v>8</v>
      </c>
      <c r="B46" t="s">
        <v>79</v>
      </c>
      <c r="C46" t="b">
        <v>0</v>
      </c>
    </row>
    <row r="47" spans="1:3" x14ac:dyDescent="0.3">
      <c r="A47" s="2" t="s">
        <v>9</v>
      </c>
      <c r="B47" t="s">
        <v>79</v>
      </c>
      <c r="C47" t="b">
        <v>0</v>
      </c>
    </row>
    <row r="48" spans="1:3" x14ac:dyDescent="0.3">
      <c r="A48" s="2" t="s">
        <v>10</v>
      </c>
      <c r="B48" t="s">
        <v>79</v>
      </c>
      <c r="C48" t="b">
        <v>0</v>
      </c>
    </row>
    <row r="49" spans="1:3" x14ac:dyDescent="0.3">
      <c r="A49" s="2" t="s">
        <v>11</v>
      </c>
      <c r="B49" t="s">
        <v>79</v>
      </c>
      <c r="C49" t="b">
        <v>0</v>
      </c>
    </row>
    <row r="50" spans="1:3" x14ac:dyDescent="0.3">
      <c r="A50" s="2" t="s">
        <v>13</v>
      </c>
      <c r="B50" t="s">
        <v>79</v>
      </c>
      <c r="C50" t="b">
        <v>0</v>
      </c>
    </row>
    <row r="51" spans="1:3" x14ac:dyDescent="0.3">
      <c r="A51" s="2" t="s">
        <v>14</v>
      </c>
      <c r="B51" t="s">
        <v>79</v>
      </c>
      <c r="C51" t="b">
        <v>0</v>
      </c>
    </row>
    <row r="52" spans="1:3" x14ac:dyDescent="0.3">
      <c r="A52" s="2" t="s">
        <v>15</v>
      </c>
      <c r="B52" t="s">
        <v>79</v>
      </c>
      <c r="C52" t="b">
        <v>0</v>
      </c>
    </row>
    <row r="53" spans="1:3" x14ac:dyDescent="0.3">
      <c r="A53" s="2" t="s">
        <v>16</v>
      </c>
      <c r="B53" t="s">
        <v>79</v>
      </c>
      <c r="C53" t="b">
        <v>0</v>
      </c>
    </row>
    <row r="54" spans="1:3" x14ac:dyDescent="0.3">
      <c r="A54" s="2" t="s">
        <v>17</v>
      </c>
      <c r="B54" t="s">
        <v>79</v>
      </c>
      <c r="C54" t="b">
        <v>0</v>
      </c>
    </row>
    <row r="55" spans="1:3" x14ac:dyDescent="0.3">
      <c r="A55" s="2" t="s">
        <v>18</v>
      </c>
      <c r="B55" t="s">
        <v>79</v>
      </c>
      <c r="C55" t="b">
        <v>0</v>
      </c>
    </row>
    <row r="56" spans="1:3" x14ac:dyDescent="0.3">
      <c r="A56" s="2" t="s">
        <v>19</v>
      </c>
      <c r="B56" t="s">
        <v>79</v>
      </c>
      <c r="C56" t="b">
        <v>0</v>
      </c>
    </row>
    <row r="57" spans="1:3" x14ac:dyDescent="0.3">
      <c r="A57" s="2" t="s">
        <v>20</v>
      </c>
      <c r="B57" t="s">
        <v>79</v>
      </c>
      <c r="C57" t="b">
        <v>0</v>
      </c>
    </row>
    <row r="58" spans="1:3" x14ac:dyDescent="0.3">
      <c r="A58" s="2" t="s">
        <v>21</v>
      </c>
      <c r="B58" t="s">
        <v>79</v>
      </c>
      <c r="C58" t="b">
        <v>0</v>
      </c>
    </row>
    <row r="59" spans="1:3" x14ac:dyDescent="0.3">
      <c r="A59" s="2" t="s">
        <v>22</v>
      </c>
      <c r="B59" t="s">
        <v>79</v>
      </c>
      <c r="C59" t="b">
        <v>0</v>
      </c>
    </row>
    <row r="60" spans="1:3" x14ac:dyDescent="0.3">
      <c r="A60" s="2" t="s">
        <v>23</v>
      </c>
      <c r="B60" t="s">
        <v>79</v>
      </c>
      <c r="C60" t="b">
        <v>0</v>
      </c>
    </row>
    <row r="61" spans="1:3" x14ac:dyDescent="0.3">
      <c r="A61" s="2" t="s">
        <v>24</v>
      </c>
      <c r="B61" t="s">
        <v>79</v>
      </c>
      <c r="C61" t="b">
        <v>0</v>
      </c>
    </row>
    <row r="62" spans="1:3" x14ac:dyDescent="0.3">
      <c r="A62" s="2" t="s">
        <v>592</v>
      </c>
      <c r="B62" t="s">
        <v>79</v>
      </c>
      <c r="C62" t="b">
        <v>0</v>
      </c>
    </row>
    <row r="63" spans="1:3" x14ac:dyDescent="0.3">
      <c r="A63" t="s">
        <v>182</v>
      </c>
    </row>
    <row r="64" spans="1:3" x14ac:dyDescent="0.3">
      <c r="A64" t="s">
        <v>379</v>
      </c>
    </row>
    <row r="65" spans="1:3" x14ac:dyDescent="0.3">
      <c r="A65" s="2" t="s">
        <v>71</v>
      </c>
      <c r="B65" t="s">
        <v>72</v>
      </c>
      <c r="C65" s="2" t="s">
        <v>376</v>
      </c>
    </row>
    <row r="66" spans="1:3" x14ac:dyDescent="0.3">
      <c r="A66" s="2" t="s">
        <v>71</v>
      </c>
      <c r="B66" t="s">
        <v>73</v>
      </c>
      <c r="C66" t="b">
        <v>0</v>
      </c>
    </row>
    <row r="67" spans="1:3" x14ac:dyDescent="0.3">
      <c r="A67" s="2" t="s">
        <v>59</v>
      </c>
      <c r="B67" t="s">
        <v>79</v>
      </c>
      <c r="C67" t="b">
        <v>0</v>
      </c>
    </row>
    <row r="68" spans="1:3" x14ac:dyDescent="0.3">
      <c r="A68" s="2" t="s">
        <v>1</v>
      </c>
      <c r="B68" t="s">
        <v>79</v>
      </c>
      <c r="C68" t="b">
        <v>0</v>
      </c>
    </row>
    <row r="69" spans="1:3" x14ac:dyDescent="0.3">
      <c r="A69" s="2" t="s">
        <v>282</v>
      </c>
      <c r="B69" t="s">
        <v>79</v>
      </c>
      <c r="C69" t="b">
        <v>0</v>
      </c>
    </row>
    <row r="70" spans="1:3" x14ac:dyDescent="0.3">
      <c r="A70" s="2" t="s">
        <v>283</v>
      </c>
      <c r="B70" t="s">
        <v>79</v>
      </c>
      <c r="C70" t="b">
        <v>0</v>
      </c>
    </row>
    <row r="71" spans="1:3" x14ac:dyDescent="0.3">
      <c r="A71" s="2" t="s">
        <v>284</v>
      </c>
      <c r="B71" t="s">
        <v>79</v>
      </c>
      <c r="C71" t="b">
        <v>0</v>
      </c>
    </row>
    <row r="72" spans="1:3" x14ac:dyDescent="0.3">
      <c r="A72" s="2" t="s">
        <v>2</v>
      </c>
      <c r="B72" t="s">
        <v>79</v>
      </c>
      <c r="C72" t="b">
        <v>0</v>
      </c>
    </row>
    <row r="73" spans="1:3" x14ac:dyDescent="0.3">
      <c r="A73" s="2" t="s">
        <v>285</v>
      </c>
      <c r="B73" t="s">
        <v>79</v>
      </c>
      <c r="C73" t="b">
        <v>0</v>
      </c>
    </row>
    <row r="74" spans="1:3" x14ac:dyDescent="0.3">
      <c r="A74" s="2" t="s">
        <v>286</v>
      </c>
      <c r="B74" t="s">
        <v>79</v>
      </c>
      <c r="C74" t="b">
        <v>0</v>
      </c>
    </row>
    <row r="75" spans="1:3" x14ac:dyDescent="0.3">
      <c r="A75" s="2" t="s">
        <v>207</v>
      </c>
      <c r="B75" t="s">
        <v>79</v>
      </c>
      <c r="C75" t="b">
        <v>0</v>
      </c>
    </row>
    <row r="76" spans="1:3" x14ac:dyDescent="0.3">
      <c r="A76" s="2" t="s">
        <v>210</v>
      </c>
      <c r="B76" t="s">
        <v>79</v>
      </c>
      <c r="C76" t="b">
        <v>0</v>
      </c>
    </row>
    <row r="77" spans="1:3" x14ac:dyDescent="0.3">
      <c r="A77" s="2" t="s">
        <v>348</v>
      </c>
      <c r="B77" t="s">
        <v>79</v>
      </c>
      <c r="C77" t="b">
        <v>0</v>
      </c>
    </row>
    <row r="78" spans="1:3" x14ac:dyDescent="0.3">
      <c r="A78" s="2" t="s">
        <v>349</v>
      </c>
      <c r="B78" t="s">
        <v>79</v>
      </c>
      <c r="C78" t="b">
        <v>0</v>
      </c>
    </row>
    <row r="79" spans="1:3" x14ac:dyDescent="0.3">
      <c r="A79" s="2" t="s">
        <v>361</v>
      </c>
      <c r="B79" t="s">
        <v>79</v>
      </c>
      <c r="C79" t="b">
        <v>0</v>
      </c>
    </row>
    <row r="80" spans="1:3" x14ac:dyDescent="0.3">
      <c r="A80" s="2" t="s">
        <v>362</v>
      </c>
      <c r="B80" t="s">
        <v>79</v>
      </c>
      <c r="C80" t="b">
        <v>0</v>
      </c>
    </row>
    <row r="81" spans="1:3" x14ac:dyDescent="0.3">
      <c r="A81" s="2" t="s">
        <v>68</v>
      </c>
      <c r="B81" t="s">
        <v>79</v>
      </c>
      <c r="C81" t="b">
        <v>0</v>
      </c>
    </row>
    <row r="82" spans="1:3" x14ac:dyDescent="0.3">
      <c r="A82" s="2" t="s">
        <v>69</v>
      </c>
      <c r="B82" t="s">
        <v>79</v>
      </c>
      <c r="C82" t="b">
        <v>0</v>
      </c>
    </row>
    <row r="83" spans="1:3" x14ac:dyDescent="0.3">
      <c r="A83" s="2" t="s">
        <v>287</v>
      </c>
      <c r="B83" t="s">
        <v>79</v>
      </c>
      <c r="C83" t="b">
        <v>0</v>
      </c>
    </row>
    <row r="84" spans="1:3" x14ac:dyDescent="0.3">
      <c r="A84" s="2" t="s">
        <v>288</v>
      </c>
      <c r="B84" t="s">
        <v>79</v>
      </c>
      <c r="C84" t="b">
        <v>0</v>
      </c>
    </row>
    <row r="85" spans="1:3" x14ac:dyDescent="0.3">
      <c r="A85" s="2" t="s">
        <v>289</v>
      </c>
      <c r="B85" t="s">
        <v>79</v>
      </c>
      <c r="C85" t="b">
        <v>0</v>
      </c>
    </row>
    <row r="86" spans="1:3" x14ac:dyDescent="0.3">
      <c r="A86" s="2" t="s">
        <v>290</v>
      </c>
      <c r="B86" t="s">
        <v>79</v>
      </c>
      <c r="C86" t="b">
        <v>0</v>
      </c>
    </row>
    <row r="87" spans="1:3" x14ac:dyDescent="0.3">
      <c r="A87" s="2" t="s">
        <v>291</v>
      </c>
      <c r="B87" t="s">
        <v>79</v>
      </c>
      <c r="C87" t="b">
        <v>0</v>
      </c>
    </row>
    <row r="88" spans="1:3" x14ac:dyDescent="0.3">
      <c r="A88" s="2" t="s">
        <v>292</v>
      </c>
      <c r="B88" t="s">
        <v>79</v>
      </c>
      <c r="C88" t="b">
        <v>0</v>
      </c>
    </row>
    <row r="89" spans="1:3" x14ac:dyDescent="0.3">
      <c r="A89" s="2" t="s">
        <v>293</v>
      </c>
      <c r="B89" t="s">
        <v>79</v>
      </c>
      <c r="C89" t="b">
        <v>0</v>
      </c>
    </row>
    <row r="90" spans="1:3" x14ac:dyDescent="0.3">
      <c r="A90" s="2" t="s">
        <v>294</v>
      </c>
      <c r="B90" t="s">
        <v>79</v>
      </c>
      <c r="C90" t="b">
        <v>0</v>
      </c>
    </row>
    <row r="91" spans="1:3" x14ac:dyDescent="0.3">
      <c r="A91" s="2" t="s">
        <v>295</v>
      </c>
      <c r="B91" t="s">
        <v>79</v>
      </c>
      <c r="C91" t="b">
        <v>0</v>
      </c>
    </row>
    <row r="92" spans="1:3" x14ac:dyDescent="0.3">
      <c r="A92" s="2" t="s">
        <v>296</v>
      </c>
      <c r="B92" t="s">
        <v>79</v>
      </c>
      <c r="C92" t="b">
        <v>0</v>
      </c>
    </row>
    <row r="93" spans="1:3" x14ac:dyDescent="0.3">
      <c r="A93" s="2" t="s">
        <v>297</v>
      </c>
      <c r="B93" t="s">
        <v>79</v>
      </c>
      <c r="C93" t="b">
        <v>0</v>
      </c>
    </row>
    <row r="94" spans="1:3" x14ac:dyDescent="0.3">
      <c r="A94" s="2" t="s">
        <v>298</v>
      </c>
      <c r="B94" t="s">
        <v>79</v>
      </c>
      <c r="C94" t="b">
        <v>0</v>
      </c>
    </row>
    <row r="95" spans="1:3" x14ac:dyDescent="0.3">
      <c r="A95" s="2" t="s">
        <v>299</v>
      </c>
      <c r="B95" t="s">
        <v>79</v>
      </c>
      <c r="C95" t="b">
        <v>0</v>
      </c>
    </row>
    <row r="96" spans="1:3" x14ac:dyDescent="0.3">
      <c r="A96" t="s">
        <v>380</v>
      </c>
    </row>
    <row r="97" spans="1:3" x14ac:dyDescent="0.3">
      <c r="A97" t="s">
        <v>381</v>
      </c>
    </row>
    <row r="98" spans="1:3" x14ac:dyDescent="0.3">
      <c r="A98" t="s">
        <v>183</v>
      </c>
    </row>
    <row r="99" spans="1:3" x14ac:dyDescent="0.3">
      <c r="A99" t="s">
        <v>388</v>
      </c>
    </row>
    <row r="100" spans="1:3" x14ac:dyDescent="0.3">
      <c r="A100" t="s">
        <v>385</v>
      </c>
    </row>
    <row r="101" spans="1:3" x14ac:dyDescent="0.3">
      <c r="A101" t="s">
        <v>169</v>
      </c>
    </row>
    <row r="102" spans="1:3" x14ac:dyDescent="0.3">
      <c r="A102" t="s">
        <v>170</v>
      </c>
    </row>
    <row r="103" spans="1:3" x14ac:dyDescent="0.3">
      <c r="A103" t="s">
        <v>354</v>
      </c>
    </row>
    <row r="104" spans="1:3" x14ac:dyDescent="0.3">
      <c r="A104" t="s">
        <v>466</v>
      </c>
    </row>
    <row r="105" spans="1:3" x14ac:dyDescent="0.3">
      <c r="A105" t="s">
        <v>382</v>
      </c>
    </row>
    <row r="106" spans="1:3" x14ac:dyDescent="0.3">
      <c r="A106" t="s">
        <v>386</v>
      </c>
    </row>
    <row r="107" spans="1:3" x14ac:dyDescent="0.3">
      <c r="A107" s="2" t="s">
        <v>71</v>
      </c>
      <c r="B107" t="s">
        <v>72</v>
      </c>
      <c r="C107" s="2" t="s">
        <v>376</v>
      </c>
    </row>
    <row r="108" spans="1:3" x14ac:dyDescent="0.3">
      <c r="A108" s="2" t="s">
        <v>71</v>
      </c>
      <c r="B108" t="s">
        <v>73</v>
      </c>
      <c r="C108" t="b">
        <v>0</v>
      </c>
    </row>
    <row r="109" spans="1:3" x14ac:dyDescent="0.3">
      <c r="A109" s="2" t="s">
        <v>59</v>
      </c>
      <c r="B109" t="s">
        <v>79</v>
      </c>
      <c r="C109" t="b">
        <v>1</v>
      </c>
    </row>
    <row r="110" spans="1:3" x14ac:dyDescent="0.3">
      <c r="A110" s="2" t="s">
        <v>1</v>
      </c>
      <c r="B110" t="s">
        <v>79</v>
      </c>
      <c r="C110" t="b">
        <v>1</v>
      </c>
    </row>
    <row r="111" spans="1:3" x14ac:dyDescent="0.3">
      <c r="A111" s="2" t="s">
        <v>282</v>
      </c>
      <c r="B111" t="s">
        <v>79</v>
      </c>
      <c r="C111" t="b">
        <v>1</v>
      </c>
    </row>
    <row r="112" spans="1:3" x14ac:dyDescent="0.3">
      <c r="A112" s="2" t="s">
        <v>283</v>
      </c>
      <c r="B112" t="s">
        <v>79</v>
      </c>
      <c r="C112" t="b">
        <v>1</v>
      </c>
    </row>
    <row r="113" spans="1:3" x14ac:dyDescent="0.3">
      <c r="A113" s="2" t="s">
        <v>284</v>
      </c>
      <c r="B113" t="s">
        <v>79</v>
      </c>
      <c r="C113" t="b">
        <v>1</v>
      </c>
    </row>
    <row r="114" spans="1:3" x14ac:dyDescent="0.3">
      <c r="A114" s="2" t="s">
        <v>2</v>
      </c>
      <c r="B114" t="s">
        <v>79</v>
      </c>
      <c r="C114" t="b">
        <v>1</v>
      </c>
    </row>
    <row r="115" spans="1:3" x14ac:dyDescent="0.3">
      <c r="A115" s="2" t="s">
        <v>285</v>
      </c>
      <c r="B115" t="s">
        <v>79</v>
      </c>
      <c r="C115" t="b">
        <v>1</v>
      </c>
    </row>
    <row r="116" spans="1:3" x14ac:dyDescent="0.3">
      <c r="A116" s="2" t="s">
        <v>286</v>
      </c>
      <c r="B116" t="s">
        <v>79</v>
      </c>
      <c r="C116" t="b">
        <v>1</v>
      </c>
    </row>
    <row r="117" spans="1:3" x14ac:dyDescent="0.3">
      <c r="A117" s="2" t="s">
        <v>207</v>
      </c>
      <c r="B117" t="s">
        <v>79</v>
      </c>
      <c r="C117" t="b">
        <v>1</v>
      </c>
    </row>
    <row r="118" spans="1:3" x14ac:dyDescent="0.3">
      <c r="A118" s="2" t="s">
        <v>210</v>
      </c>
      <c r="B118" t="s">
        <v>79</v>
      </c>
      <c r="C118" t="b">
        <v>1</v>
      </c>
    </row>
    <row r="119" spans="1:3" x14ac:dyDescent="0.3">
      <c r="A119" s="2" t="s">
        <v>348</v>
      </c>
      <c r="B119" t="s">
        <v>79</v>
      </c>
      <c r="C119" t="b">
        <v>1</v>
      </c>
    </row>
    <row r="120" spans="1:3" x14ac:dyDescent="0.3">
      <c r="A120" s="2" t="s">
        <v>349</v>
      </c>
      <c r="B120" t="s">
        <v>79</v>
      </c>
      <c r="C120" t="b">
        <v>1</v>
      </c>
    </row>
    <row r="121" spans="1:3" x14ac:dyDescent="0.3">
      <c r="A121" s="2" t="s">
        <v>361</v>
      </c>
      <c r="B121" t="s">
        <v>79</v>
      </c>
      <c r="C121" t="b">
        <v>1</v>
      </c>
    </row>
    <row r="122" spans="1:3" x14ac:dyDescent="0.3">
      <c r="A122" s="2" t="s">
        <v>362</v>
      </c>
      <c r="B122" t="s">
        <v>79</v>
      </c>
      <c r="C122" t="b">
        <v>1</v>
      </c>
    </row>
    <row r="123" spans="1:3" x14ac:dyDescent="0.3">
      <c r="A123" s="2" t="s">
        <v>68</v>
      </c>
      <c r="B123" t="s">
        <v>79</v>
      </c>
      <c r="C123" t="b">
        <v>0</v>
      </c>
    </row>
    <row r="124" spans="1:3" x14ac:dyDescent="0.3">
      <c r="A124" s="2" t="s">
        <v>69</v>
      </c>
      <c r="B124" t="s">
        <v>79</v>
      </c>
      <c r="C124" t="b">
        <v>0</v>
      </c>
    </row>
    <row r="125" spans="1:3" x14ac:dyDescent="0.3">
      <c r="A125" s="2" t="s">
        <v>287</v>
      </c>
      <c r="B125" t="s">
        <v>79</v>
      </c>
      <c r="C125" t="b">
        <v>0</v>
      </c>
    </row>
    <row r="126" spans="1:3" x14ac:dyDescent="0.3">
      <c r="A126" s="2" t="s">
        <v>288</v>
      </c>
      <c r="B126" t="s">
        <v>79</v>
      </c>
      <c r="C126" t="b">
        <v>0</v>
      </c>
    </row>
    <row r="127" spans="1:3" x14ac:dyDescent="0.3">
      <c r="A127" s="2" t="s">
        <v>289</v>
      </c>
      <c r="B127" t="s">
        <v>79</v>
      </c>
      <c r="C127" t="b">
        <v>0</v>
      </c>
    </row>
    <row r="128" spans="1:3" x14ac:dyDescent="0.3">
      <c r="A128" s="2" t="s">
        <v>290</v>
      </c>
      <c r="B128" t="s">
        <v>79</v>
      </c>
      <c r="C128" t="b">
        <v>0</v>
      </c>
    </row>
    <row r="129" spans="1:3" x14ac:dyDescent="0.3">
      <c r="A129" s="2" t="s">
        <v>291</v>
      </c>
      <c r="B129" t="s">
        <v>79</v>
      </c>
      <c r="C129" t="b">
        <v>0</v>
      </c>
    </row>
    <row r="130" spans="1:3" x14ac:dyDescent="0.3">
      <c r="A130" s="2" t="s">
        <v>292</v>
      </c>
      <c r="B130" t="s">
        <v>79</v>
      </c>
      <c r="C130" t="b">
        <v>0</v>
      </c>
    </row>
    <row r="131" spans="1:3" x14ac:dyDescent="0.3">
      <c r="A131" s="2" t="s">
        <v>293</v>
      </c>
      <c r="B131" t="s">
        <v>79</v>
      </c>
      <c r="C131" t="b">
        <v>0</v>
      </c>
    </row>
    <row r="132" spans="1:3" x14ac:dyDescent="0.3">
      <c r="A132" s="2" t="s">
        <v>294</v>
      </c>
      <c r="B132" t="s">
        <v>79</v>
      </c>
      <c r="C132" t="b">
        <v>0</v>
      </c>
    </row>
    <row r="133" spans="1:3" x14ac:dyDescent="0.3">
      <c r="A133" s="2" t="s">
        <v>295</v>
      </c>
      <c r="B133" t="s">
        <v>79</v>
      </c>
      <c r="C133" t="b">
        <v>0</v>
      </c>
    </row>
    <row r="134" spans="1:3" x14ac:dyDescent="0.3">
      <c r="A134" s="2" t="s">
        <v>296</v>
      </c>
      <c r="B134" t="s">
        <v>79</v>
      </c>
      <c r="C134" t="b">
        <v>0</v>
      </c>
    </row>
    <row r="135" spans="1:3" x14ac:dyDescent="0.3">
      <c r="A135" s="2" t="s">
        <v>297</v>
      </c>
      <c r="B135" t="s">
        <v>79</v>
      </c>
      <c r="C135" t="b">
        <v>0</v>
      </c>
    </row>
    <row r="136" spans="1:3" x14ac:dyDescent="0.3">
      <c r="A136" s="2" t="s">
        <v>298</v>
      </c>
      <c r="B136" t="s">
        <v>79</v>
      </c>
      <c r="C136" t="b">
        <v>0</v>
      </c>
    </row>
    <row r="137" spans="1:3" x14ac:dyDescent="0.3">
      <c r="A137" s="2" t="s">
        <v>299</v>
      </c>
      <c r="B137" t="s">
        <v>79</v>
      </c>
      <c r="C137" t="b">
        <v>0</v>
      </c>
    </row>
    <row r="138" spans="1:3" x14ac:dyDescent="0.3">
      <c r="A138" t="s">
        <v>387</v>
      </c>
    </row>
    <row r="139" spans="1:3" x14ac:dyDescent="0.3">
      <c r="A139" t="s">
        <v>383</v>
      </c>
    </row>
    <row r="140" spans="1:3" x14ac:dyDescent="0.3">
      <c r="A140" s="2" t="s">
        <v>71</v>
      </c>
      <c r="B140" t="s">
        <v>72</v>
      </c>
      <c r="C140" s="2" t="s">
        <v>376</v>
      </c>
    </row>
    <row r="141" spans="1:3" x14ac:dyDescent="0.3">
      <c r="A141" s="2" t="s">
        <v>71</v>
      </c>
      <c r="B141" t="s">
        <v>73</v>
      </c>
      <c r="C141" t="b">
        <v>0</v>
      </c>
    </row>
    <row r="142" spans="1:3" x14ac:dyDescent="0.3">
      <c r="A142" s="2" t="s">
        <v>59</v>
      </c>
      <c r="B142" t="s">
        <v>79</v>
      </c>
      <c r="C142" t="b">
        <v>1</v>
      </c>
    </row>
    <row r="143" spans="1:3" x14ac:dyDescent="0.3">
      <c r="A143" s="2" t="s">
        <v>1</v>
      </c>
      <c r="B143" t="s">
        <v>79</v>
      </c>
      <c r="C143" t="b">
        <v>1</v>
      </c>
    </row>
    <row r="144" spans="1:3" x14ac:dyDescent="0.3">
      <c r="A144" s="2" t="s">
        <v>282</v>
      </c>
      <c r="B144" t="s">
        <v>79</v>
      </c>
      <c r="C144" t="b">
        <v>1</v>
      </c>
    </row>
    <row r="145" spans="1:3" x14ac:dyDescent="0.3">
      <c r="A145" s="2" t="s">
        <v>283</v>
      </c>
      <c r="B145" t="s">
        <v>79</v>
      </c>
      <c r="C145" t="b">
        <v>1</v>
      </c>
    </row>
    <row r="146" spans="1:3" x14ac:dyDescent="0.3">
      <c r="A146" s="2" t="s">
        <v>284</v>
      </c>
      <c r="B146" t="s">
        <v>79</v>
      </c>
      <c r="C146" t="b">
        <v>1</v>
      </c>
    </row>
    <row r="147" spans="1:3" x14ac:dyDescent="0.3">
      <c r="A147" s="2" t="s">
        <v>2</v>
      </c>
      <c r="B147" t="s">
        <v>79</v>
      </c>
      <c r="C147" t="b">
        <v>1</v>
      </c>
    </row>
    <row r="148" spans="1:3" x14ac:dyDescent="0.3">
      <c r="A148" s="2" t="s">
        <v>285</v>
      </c>
      <c r="B148" t="s">
        <v>79</v>
      </c>
      <c r="C148" t="b">
        <v>1</v>
      </c>
    </row>
    <row r="149" spans="1:3" x14ac:dyDescent="0.3">
      <c r="A149" s="2" t="s">
        <v>286</v>
      </c>
      <c r="B149" t="s">
        <v>79</v>
      </c>
      <c r="C149" t="b">
        <v>1</v>
      </c>
    </row>
    <row r="150" spans="1:3" x14ac:dyDescent="0.3">
      <c r="A150" s="2" t="s">
        <v>207</v>
      </c>
      <c r="B150" t="s">
        <v>79</v>
      </c>
      <c r="C150" t="b">
        <v>1</v>
      </c>
    </row>
    <row r="151" spans="1:3" x14ac:dyDescent="0.3">
      <c r="A151" s="2" t="s">
        <v>210</v>
      </c>
      <c r="B151" t="s">
        <v>79</v>
      </c>
      <c r="C151" t="b">
        <v>1</v>
      </c>
    </row>
    <row r="152" spans="1:3" x14ac:dyDescent="0.3">
      <c r="A152" s="2" t="s">
        <v>348</v>
      </c>
      <c r="B152" t="s">
        <v>79</v>
      </c>
      <c r="C152" t="b">
        <v>1</v>
      </c>
    </row>
    <row r="153" spans="1:3" x14ac:dyDescent="0.3">
      <c r="A153" s="2" t="s">
        <v>349</v>
      </c>
      <c r="B153" t="s">
        <v>79</v>
      </c>
      <c r="C153" t="b">
        <v>1</v>
      </c>
    </row>
    <row r="154" spans="1:3" x14ac:dyDescent="0.3">
      <c r="A154" s="2" t="s">
        <v>361</v>
      </c>
      <c r="B154" t="s">
        <v>79</v>
      </c>
      <c r="C154" t="b">
        <v>1</v>
      </c>
    </row>
    <row r="155" spans="1:3" x14ac:dyDescent="0.3">
      <c r="A155" s="2" t="s">
        <v>362</v>
      </c>
      <c r="B155" t="s">
        <v>79</v>
      </c>
      <c r="C155" t="b">
        <v>1</v>
      </c>
    </row>
    <row r="156" spans="1:3" x14ac:dyDescent="0.3">
      <c r="A156" s="2" t="s">
        <v>68</v>
      </c>
      <c r="B156" t="s">
        <v>79</v>
      </c>
      <c r="C156" t="b">
        <v>0</v>
      </c>
    </row>
    <row r="157" spans="1:3" x14ac:dyDescent="0.3">
      <c r="A157" s="2" t="s">
        <v>69</v>
      </c>
      <c r="B157" t="s">
        <v>79</v>
      </c>
      <c r="C157" t="b">
        <v>0</v>
      </c>
    </row>
    <row r="158" spans="1:3" x14ac:dyDescent="0.3">
      <c r="A158" s="2" t="s">
        <v>287</v>
      </c>
      <c r="B158" t="s">
        <v>79</v>
      </c>
      <c r="C158" t="b">
        <v>0</v>
      </c>
    </row>
    <row r="159" spans="1:3" x14ac:dyDescent="0.3">
      <c r="A159" s="2" t="s">
        <v>288</v>
      </c>
      <c r="B159" t="s">
        <v>79</v>
      </c>
      <c r="C159" t="b">
        <v>0</v>
      </c>
    </row>
    <row r="160" spans="1:3" x14ac:dyDescent="0.3">
      <c r="A160" s="2" t="s">
        <v>289</v>
      </c>
      <c r="B160" t="s">
        <v>79</v>
      </c>
      <c r="C160" t="b">
        <v>0</v>
      </c>
    </row>
    <row r="161" spans="1:3" x14ac:dyDescent="0.3">
      <c r="A161" s="2" t="s">
        <v>290</v>
      </c>
      <c r="B161" t="s">
        <v>79</v>
      </c>
      <c r="C161" t="b">
        <v>0</v>
      </c>
    </row>
    <row r="162" spans="1:3" x14ac:dyDescent="0.3">
      <c r="A162" s="2" t="s">
        <v>291</v>
      </c>
      <c r="B162" t="s">
        <v>79</v>
      </c>
      <c r="C162" t="b">
        <v>0</v>
      </c>
    </row>
    <row r="163" spans="1:3" x14ac:dyDescent="0.3">
      <c r="A163" s="2" t="s">
        <v>292</v>
      </c>
      <c r="B163" t="s">
        <v>79</v>
      </c>
      <c r="C163" t="b">
        <v>0</v>
      </c>
    </row>
    <row r="164" spans="1:3" x14ac:dyDescent="0.3">
      <c r="A164" s="2" t="s">
        <v>293</v>
      </c>
      <c r="B164" t="s">
        <v>79</v>
      </c>
      <c r="C164" t="b">
        <v>0</v>
      </c>
    </row>
    <row r="165" spans="1:3" x14ac:dyDescent="0.3">
      <c r="A165" s="2" t="s">
        <v>294</v>
      </c>
      <c r="B165" t="s">
        <v>79</v>
      </c>
      <c r="C165" t="b">
        <v>0</v>
      </c>
    </row>
    <row r="166" spans="1:3" x14ac:dyDescent="0.3">
      <c r="A166" s="2" t="s">
        <v>295</v>
      </c>
      <c r="B166" t="s">
        <v>79</v>
      </c>
      <c r="C166" t="b">
        <v>0</v>
      </c>
    </row>
    <row r="167" spans="1:3" x14ac:dyDescent="0.3">
      <c r="A167" s="2" t="s">
        <v>296</v>
      </c>
      <c r="B167" t="s">
        <v>79</v>
      </c>
      <c r="C167" t="b">
        <v>0</v>
      </c>
    </row>
    <row r="168" spans="1:3" x14ac:dyDescent="0.3">
      <c r="A168" s="2" t="s">
        <v>297</v>
      </c>
      <c r="B168" t="s">
        <v>79</v>
      </c>
      <c r="C168" t="b">
        <v>0</v>
      </c>
    </row>
    <row r="169" spans="1:3" x14ac:dyDescent="0.3">
      <c r="A169" s="2" t="s">
        <v>298</v>
      </c>
      <c r="B169" t="s">
        <v>79</v>
      </c>
      <c r="C169" t="b">
        <v>0</v>
      </c>
    </row>
    <row r="170" spans="1:3" x14ac:dyDescent="0.3">
      <c r="A170" s="2" t="s">
        <v>299</v>
      </c>
      <c r="B170" t="s">
        <v>79</v>
      </c>
      <c r="C170" t="b">
        <v>0</v>
      </c>
    </row>
    <row r="171" spans="1:3" x14ac:dyDescent="0.3">
      <c r="A171" s="2" t="s">
        <v>286</v>
      </c>
      <c r="B171" t="s">
        <v>389</v>
      </c>
      <c r="C171" s="2" t="s">
        <v>390</v>
      </c>
    </row>
    <row r="172" spans="1:3" x14ac:dyDescent="0.3">
      <c r="A172" t="s">
        <v>384</v>
      </c>
    </row>
    <row r="173" spans="1:3" x14ac:dyDescent="0.3">
      <c r="A173" t="s">
        <v>391</v>
      </c>
    </row>
    <row r="174" spans="1:3" x14ac:dyDescent="0.3">
      <c r="A174" s="2" t="s">
        <v>71</v>
      </c>
      <c r="B174" t="s">
        <v>72</v>
      </c>
      <c r="C174" s="2" t="s">
        <v>376</v>
      </c>
    </row>
    <row r="175" spans="1:3" x14ac:dyDescent="0.3">
      <c r="A175" s="2" t="s">
        <v>71</v>
      </c>
      <c r="B175" t="s">
        <v>73</v>
      </c>
      <c r="C175" t="b">
        <v>0</v>
      </c>
    </row>
    <row r="176" spans="1:3" x14ac:dyDescent="0.3">
      <c r="A176" s="2" t="s">
        <v>59</v>
      </c>
      <c r="B176" t="s">
        <v>79</v>
      </c>
      <c r="C176" t="b">
        <v>1</v>
      </c>
    </row>
    <row r="177" spans="1:3" x14ac:dyDescent="0.3">
      <c r="A177" s="2" t="s">
        <v>1</v>
      </c>
      <c r="B177" t="s">
        <v>79</v>
      </c>
      <c r="C177" t="b">
        <v>1</v>
      </c>
    </row>
    <row r="178" spans="1:3" x14ac:dyDescent="0.3">
      <c r="A178" s="2" t="s">
        <v>282</v>
      </c>
      <c r="B178" t="s">
        <v>79</v>
      </c>
      <c r="C178" t="b">
        <v>1</v>
      </c>
    </row>
    <row r="179" spans="1:3" x14ac:dyDescent="0.3">
      <c r="A179" s="2" t="s">
        <v>283</v>
      </c>
      <c r="B179" t="s">
        <v>79</v>
      </c>
      <c r="C179" t="b">
        <v>1</v>
      </c>
    </row>
    <row r="180" spans="1:3" x14ac:dyDescent="0.3">
      <c r="A180" s="2" t="s">
        <v>284</v>
      </c>
      <c r="B180" t="s">
        <v>79</v>
      </c>
      <c r="C180" t="b">
        <v>1</v>
      </c>
    </row>
    <row r="181" spans="1:3" x14ac:dyDescent="0.3">
      <c r="A181" s="2" t="s">
        <v>2</v>
      </c>
      <c r="B181" t="s">
        <v>79</v>
      </c>
      <c r="C181" t="b">
        <v>1</v>
      </c>
    </row>
    <row r="182" spans="1:3" x14ac:dyDescent="0.3">
      <c r="A182" s="2" t="s">
        <v>285</v>
      </c>
      <c r="B182" t="s">
        <v>79</v>
      </c>
      <c r="C182" t="b">
        <v>1</v>
      </c>
    </row>
    <row r="183" spans="1:3" x14ac:dyDescent="0.3">
      <c r="A183" s="2" t="s">
        <v>286</v>
      </c>
      <c r="B183" t="s">
        <v>79</v>
      </c>
      <c r="C183" t="b">
        <v>1</v>
      </c>
    </row>
    <row r="184" spans="1:3" x14ac:dyDescent="0.3">
      <c r="A184" s="2" t="s">
        <v>207</v>
      </c>
      <c r="B184" t="s">
        <v>79</v>
      </c>
      <c r="C184" t="b">
        <v>1</v>
      </c>
    </row>
    <row r="185" spans="1:3" x14ac:dyDescent="0.3">
      <c r="A185" s="2" t="s">
        <v>210</v>
      </c>
      <c r="B185" t="s">
        <v>79</v>
      </c>
      <c r="C185" t="b">
        <v>1</v>
      </c>
    </row>
    <row r="186" spans="1:3" x14ac:dyDescent="0.3">
      <c r="A186" s="2" t="s">
        <v>348</v>
      </c>
      <c r="B186" t="s">
        <v>79</v>
      </c>
      <c r="C186" t="b">
        <v>1</v>
      </c>
    </row>
    <row r="187" spans="1:3" x14ac:dyDescent="0.3">
      <c r="A187" s="2" t="s">
        <v>349</v>
      </c>
      <c r="B187" t="s">
        <v>79</v>
      </c>
      <c r="C187" t="b">
        <v>1</v>
      </c>
    </row>
    <row r="188" spans="1:3" x14ac:dyDescent="0.3">
      <c r="A188" s="2" t="s">
        <v>361</v>
      </c>
      <c r="B188" t="s">
        <v>79</v>
      </c>
      <c r="C188" t="b">
        <v>1</v>
      </c>
    </row>
    <row r="189" spans="1:3" x14ac:dyDescent="0.3">
      <c r="A189" s="2" t="s">
        <v>362</v>
      </c>
      <c r="B189" t="s">
        <v>79</v>
      </c>
      <c r="C189" t="b">
        <v>1</v>
      </c>
    </row>
    <row r="190" spans="1:3" x14ac:dyDescent="0.3">
      <c r="A190" s="2" t="s">
        <v>68</v>
      </c>
      <c r="B190" t="s">
        <v>79</v>
      </c>
      <c r="C190" t="b">
        <v>0</v>
      </c>
    </row>
    <row r="191" spans="1:3" x14ac:dyDescent="0.3">
      <c r="A191" s="2" t="s">
        <v>69</v>
      </c>
      <c r="B191" t="s">
        <v>79</v>
      </c>
      <c r="C191" t="b">
        <v>0</v>
      </c>
    </row>
    <row r="192" spans="1:3" x14ac:dyDescent="0.3">
      <c r="A192" s="2" t="s">
        <v>287</v>
      </c>
      <c r="B192" t="s">
        <v>79</v>
      </c>
      <c r="C192" t="b">
        <v>0</v>
      </c>
    </row>
    <row r="193" spans="1:3" x14ac:dyDescent="0.3">
      <c r="A193" s="2" t="s">
        <v>288</v>
      </c>
      <c r="B193" t="s">
        <v>79</v>
      </c>
      <c r="C193" t="b">
        <v>0</v>
      </c>
    </row>
    <row r="194" spans="1:3" x14ac:dyDescent="0.3">
      <c r="A194" s="2" t="s">
        <v>289</v>
      </c>
      <c r="B194" t="s">
        <v>79</v>
      </c>
      <c r="C194" t="b">
        <v>0</v>
      </c>
    </row>
    <row r="195" spans="1:3" x14ac:dyDescent="0.3">
      <c r="A195" s="2" t="s">
        <v>290</v>
      </c>
      <c r="B195" t="s">
        <v>79</v>
      </c>
      <c r="C195" t="b">
        <v>0</v>
      </c>
    </row>
    <row r="196" spans="1:3" x14ac:dyDescent="0.3">
      <c r="A196" s="2" t="s">
        <v>291</v>
      </c>
      <c r="B196" t="s">
        <v>79</v>
      </c>
      <c r="C196" t="b">
        <v>0</v>
      </c>
    </row>
    <row r="197" spans="1:3" x14ac:dyDescent="0.3">
      <c r="A197" s="2" t="s">
        <v>292</v>
      </c>
      <c r="B197" t="s">
        <v>79</v>
      </c>
      <c r="C197" t="b">
        <v>0</v>
      </c>
    </row>
    <row r="198" spans="1:3" x14ac:dyDescent="0.3">
      <c r="A198" s="2" t="s">
        <v>293</v>
      </c>
      <c r="B198" t="s">
        <v>79</v>
      </c>
      <c r="C198" t="b">
        <v>0</v>
      </c>
    </row>
    <row r="199" spans="1:3" x14ac:dyDescent="0.3">
      <c r="A199" s="2" t="s">
        <v>294</v>
      </c>
      <c r="B199" t="s">
        <v>79</v>
      </c>
      <c r="C199" t="b">
        <v>0</v>
      </c>
    </row>
    <row r="200" spans="1:3" x14ac:dyDescent="0.3">
      <c r="A200" s="2" t="s">
        <v>295</v>
      </c>
      <c r="B200" t="s">
        <v>79</v>
      </c>
      <c r="C200" t="b">
        <v>0</v>
      </c>
    </row>
    <row r="201" spans="1:3" x14ac:dyDescent="0.3">
      <c r="A201" s="2" t="s">
        <v>296</v>
      </c>
      <c r="B201" t="s">
        <v>79</v>
      </c>
      <c r="C201" t="b">
        <v>0</v>
      </c>
    </row>
    <row r="202" spans="1:3" x14ac:dyDescent="0.3">
      <c r="A202" s="2" t="s">
        <v>297</v>
      </c>
      <c r="B202" t="s">
        <v>79</v>
      </c>
      <c r="C202" t="b">
        <v>0</v>
      </c>
    </row>
    <row r="203" spans="1:3" x14ac:dyDescent="0.3">
      <c r="A203" s="2" t="s">
        <v>298</v>
      </c>
      <c r="B203" t="s">
        <v>79</v>
      </c>
      <c r="C203" t="b">
        <v>0</v>
      </c>
    </row>
    <row r="204" spans="1:3" x14ac:dyDescent="0.3">
      <c r="A204" s="2" t="s">
        <v>299</v>
      </c>
      <c r="B204" t="s">
        <v>79</v>
      </c>
      <c r="C204" t="b">
        <v>0</v>
      </c>
    </row>
    <row r="205" spans="1:3" x14ac:dyDescent="0.3">
      <c r="A205" s="2" t="s">
        <v>283</v>
      </c>
      <c r="B205" t="s">
        <v>389</v>
      </c>
      <c r="C205" s="2" t="s">
        <v>390</v>
      </c>
    </row>
    <row r="206" spans="1:3" x14ac:dyDescent="0.3">
      <c r="A206" s="2" t="s">
        <v>286</v>
      </c>
      <c r="B206" t="s">
        <v>389</v>
      </c>
      <c r="C206" s="2" t="s">
        <v>390</v>
      </c>
    </row>
    <row r="207" spans="1:3" x14ac:dyDescent="0.3">
      <c r="A207" t="s">
        <v>392</v>
      </c>
    </row>
    <row r="208" spans="1:3" x14ac:dyDescent="0.3">
      <c r="A208" t="s">
        <v>393</v>
      </c>
    </row>
    <row r="209" spans="1:3" x14ac:dyDescent="0.3">
      <c r="A209" s="2" t="s">
        <v>71</v>
      </c>
      <c r="B209" t="s">
        <v>72</v>
      </c>
      <c r="C209" s="2" t="s">
        <v>376</v>
      </c>
    </row>
    <row r="210" spans="1:3" x14ac:dyDescent="0.3">
      <c r="A210" s="2" t="s">
        <v>71</v>
      </c>
      <c r="B210" t="s">
        <v>73</v>
      </c>
      <c r="C210" t="b">
        <v>0</v>
      </c>
    </row>
    <row r="211" spans="1:3" x14ac:dyDescent="0.3">
      <c r="A211" s="2" t="s">
        <v>59</v>
      </c>
      <c r="B211" t="s">
        <v>79</v>
      </c>
      <c r="C211" t="b">
        <v>1</v>
      </c>
    </row>
    <row r="212" spans="1:3" x14ac:dyDescent="0.3">
      <c r="A212" s="2" t="s">
        <v>1</v>
      </c>
      <c r="B212" t="s">
        <v>79</v>
      </c>
      <c r="C212" t="b">
        <v>1</v>
      </c>
    </row>
    <row r="213" spans="1:3" x14ac:dyDescent="0.3">
      <c r="A213" s="2" t="s">
        <v>282</v>
      </c>
      <c r="B213" t="s">
        <v>79</v>
      </c>
      <c r="C213" t="b">
        <v>1</v>
      </c>
    </row>
    <row r="214" spans="1:3" x14ac:dyDescent="0.3">
      <c r="A214" s="2" t="s">
        <v>283</v>
      </c>
      <c r="B214" t="s">
        <v>79</v>
      </c>
      <c r="C214" t="b">
        <v>1</v>
      </c>
    </row>
    <row r="215" spans="1:3" x14ac:dyDescent="0.3">
      <c r="A215" s="2" t="s">
        <v>284</v>
      </c>
      <c r="B215" t="s">
        <v>79</v>
      </c>
      <c r="C215" t="b">
        <v>1</v>
      </c>
    </row>
    <row r="216" spans="1:3" x14ac:dyDescent="0.3">
      <c r="A216" s="2" t="s">
        <v>2</v>
      </c>
      <c r="B216" t="s">
        <v>79</v>
      </c>
      <c r="C216" t="b">
        <v>1</v>
      </c>
    </row>
    <row r="217" spans="1:3" x14ac:dyDescent="0.3">
      <c r="A217" s="2" t="s">
        <v>285</v>
      </c>
      <c r="B217" t="s">
        <v>79</v>
      </c>
      <c r="C217" t="b">
        <v>1</v>
      </c>
    </row>
    <row r="218" spans="1:3" x14ac:dyDescent="0.3">
      <c r="A218" s="2" t="s">
        <v>286</v>
      </c>
      <c r="B218" t="s">
        <v>79</v>
      </c>
      <c r="C218" t="b">
        <v>1</v>
      </c>
    </row>
    <row r="219" spans="1:3" x14ac:dyDescent="0.3">
      <c r="A219" s="2" t="s">
        <v>207</v>
      </c>
      <c r="B219" t="s">
        <v>79</v>
      </c>
      <c r="C219" t="b">
        <v>1</v>
      </c>
    </row>
    <row r="220" spans="1:3" x14ac:dyDescent="0.3">
      <c r="A220" s="2" t="s">
        <v>210</v>
      </c>
      <c r="B220" t="s">
        <v>79</v>
      </c>
      <c r="C220" t="b">
        <v>1</v>
      </c>
    </row>
    <row r="221" spans="1:3" x14ac:dyDescent="0.3">
      <c r="A221" s="2" t="s">
        <v>348</v>
      </c>
      <c r="B221" t="s">
        <v>79</v>
      </c>
      <c r="C221" t="b">
        <v>1</v>
      </c>
    </row>
    <row r="222" spans="1:3" x14ac:dyDescent="0.3">
      <c r="A222" s="2" t="s">
        <v>349</v>
      </c>
      <c r="B222" t="s">
        <v>79</v>
      </c>
      <c r="C222" t="b">
        <v>1</v>
      </c>
    </row>
    <row r="223" spans="1:3" x14ac:dyDescent="0.3">
      <c r="A223" s="2" t="s">
        <v>361</v>
      </c>
      <c r="B223" t="s">
        <v>79</v>
      </c>
      <c r="C223" t="b">
        <v>1</v>
      </c>
    </row>
    <row r="224" spans="1:3" x14ac:dyDescent="0.3">
      <c r="A224" s="2" t="s">
        <v>362</v>
      </c>
      <c r="B224" t="s">
        <v>79</v>
      </c>
      <c r="C224" t="b">
        <v>1</v>
      </c>
    </row>
    <row r="225" spans="1:3" x14ac:dyDescent="0.3">
      <c r="A225" s="2" t="s">
        <v>68</v>
      </c>
      <c r="B225" t="s">
        <v>79</v>
      </c>
      <c r="C225" t="b">
        <v>0</v>
      </c>
    </row>
    <row r="226" spans="1:3" x14ac:dyDescent="0.3">
      <c r="A226" s="2" t="s">
        <v>69</v>
      </c>
      <c r="B226" t="s">
        <v>79</v>
      </c>
      <c r="C226" t="b">
        <v>0</v>
      </c>
    </row>
    <row r="227" spans="1:3" x14ac:dyDescent="0.3">
      <c r="A227" s="2" t="s">
        <v>287</v>
      </c>
      <c r="B227" t="s">
        <v>79</v>
      </c>
      <c r="C227" t="b">
        <v>0</v>
      </c>
    </row>
    <row r="228" spans="1:3" x14ac:dyDescent="0.3">
      <c r="A228" s="2" t="s">
        <v>288</v>
      </c>
      <c r="B228" t="s">
        <v>79</v>
      </c>
      <c r="C228" t="b">
        <v>0</v>
      </c>
    </row>
    <row r="229" spans="1:3" x14ac:dyDescent="0.3">
      <c r="A229" s="2" t="s">
        <v>289</v>
      </c>
      <c r="B229" t="s">
        <v>79</v>
      </c>
      <c r="C229" t="b">
        <v>0</v>
      </c>
    </row>
    <row r="230" spans="1:3" x14ac:dyDescent="0.3">
      <c r="A230" s="2" t="s">
        <v>290</v>
      </c>
      <c r="B230" t="s">
        <v>79</v>
      </c>
      <c r="C230" t="b">
        <v>0</v>
      </c>
    </row>
    <row r="231" spans="1:3" x14ac:dyDescent="0.3">
      <c r="A231" s="2" t="s">
        <v>291</v>
      </c>
      <c r="B231" t="s">
        <v>79</v>
      </c>
      <c r="C231" t="b">
        <v>0</v>
      </c>
    </row>
    <row r="232" spans="1:3" x14ac:dyDescent="0.3">
      <c r="A232" s="2" t="s">
        <v>292</v>
      </c>
      <c r="B232" t="s">
        <v>79</v>
      </c>
      <c r="C232" t="b">
        <v>0</v>
      </c>
    </row>
    <row r="233" spans="1:3" x14ac:dyDescent="0.3">
      <c r="A233" s="2" t="s">
        <v>293</v>
      </c>
      <c r="B233" t="s">
        <v>79</v>
      </c>
      <c r="C233" t="b">
        <v>0</v>
      </c>
    </row>
    <row r="234" spans="1:3" x14ac:dyDescent="0.3">
      <c r="A234" s="2" t="s">
        <v>294</v>
      </c>
      <c r="B234" t="s">
        <v>79</v>
      </c>
      <c r="C234" t="b">
        <v>0</v>
      </c>
    </row>
    <row r="235" spans="1:3" x14ac:dyDescent="0.3">
      <c r="A235" s="2" t="s">
        <v>295</v>
      </c>
      <c r="B235" t="s">
        <v>79</v>
      </c>
      <c r="C235" t="b">
        <v>0</v>
      </c>
    </row>
    <row r="236" spans="1:3" x14ac:dyDescent="0.3">
      <c r="A236" s="2" t="s">
        <v>296</v>
      </c>
      <c r="B236" t="s">
        <v>79</v>
      </c>
      <c r="C236" t="b">
        <v>0</v>
      </c>
    </row>
    <row r="237" spans="1:3" x14ac:dyDescent="0.3">
      <c r="A237" s="2" t="s">
        <v>297</v>
      </c>
      <c r="B237" t="s">
        <v>79</v>
      </c>
      <c r="C237" t="b">
        <v>0</v>
      </c>
    </row>
    <row r="238" spans="1:3" x14ac:dyDescent="0.3">
      <c r="A238" s="2" t="s">
        <v>298</v>
      </c>
      <c r="B238" t="s">
        <v>79</v>
      </c>
      <c r="C238" t="b">
        <v>0</v>
      </c>
    </row>
    <row r="239" spans="1:3" x14ac:dyDescent="0.3">
      <c r="A239" s="2" t="s">
        <v>299</v>
      </c>
      <c r="B239" t="s">
        <v>79</v>
      </c>
      <c r="C239" t="b">
        <v>0</v>
      </c>
    </row>
    <row r="240" spans="1:3" x14ac:dyDescent="0.3">
      <c r="A240" s="2" t="s">
        <v>283</v>
      </c>
      <c r="B240" t="s">
        <v>389</v>
      </c>
      <c r="C240" s="2" t="s">
        <v>394</v>
      </c>
    </row>
    <row r="241" spans="1:3" x14ac:dyDescent="0.3">
      <c r="A241" s="2" t="s">
        <v>286</v>
      </c>
      <c r="B241" t="s">
        <v>389</v>
      </c>
      <c r="C241" s="2" t="s">
        <v>390</v>
      </c>
    </row>
    <row r="242" spans="1:3" x14ac:dyDescent="0.3">
      <c r="A242" t="s">
        <v>395</v>
      </c>
    </row>
    <row r="243" spans="1:3" x14ac:dyDescent="0.3">
      <c r="A243" t="s">
        <v>396</v>
      </c>
    </row>
    <row r="244" spans="1:3" x14ac:dyDescent="0.3">
      <c r="A244" s="2" t="s">
        <v>71</v>
      </c>
      <c r="B244" t="s">
        <v>72</v>
      </c>
      <c r="C244" s="2" t="s">
        <v>376</v>
      </c>
    </row>
    <row r="245" spans="1:3" x14ac:dyDescent="0.3">
      <c r="A245" s="2" t="s">
        <v>71</v>
      </c>
      <c r="B245" t="s">
        <v>73</v>
      </c>
      <c r="C245" t="b">
        <v>0</v>
      </c>
    </row>
    <row r="246" spans="1:3" x14ac:dyDescent="0.3">
      <c r="A246" s="2" t="s">
        <v>59</v>
      </c>
      <c r="B246" t="s">
        <v>79</v>
      </c>
      <c r="C246" t="b">
        <v>1</v>
      </c>
    </row>
    <row r="247" spans="1:3" x14ac:dyDescent="0.3">
      <c r="A247" s="2" t="s">
        <v>1</v>
      </c>
      <c r="B247" t="s">
        <v>79</v>
      </c>
      <c r="C247" t="b">
        <v>1</v>
      </c>
    </row>
    <row r="248" spans="1:3" x14ac:dyDescent="0.3">
      <c r="A248" s="2" t="s">
        <v>282</v>
      </c>
      <c r="B248" t="s">
        <v>79</v>
      </c>
      <c r="C248" t="b">
        <v>1</v>
      </c>
    </row>
    <row r="249" spans="1:3" x14ac:dyDescent="0.3">
      <c r="A249" s="2" t="s">
        <v>283</v>
      </c>
      <c r="B249" t="s">
        <v>79</v>
      </c>
      <c r="C249" t="b">
        <v>1</v>
      </c>
    </row>
    <row r="250" spans="1:3" x14ac:dyDescent="0.3">
      <c r="A250" s="2" t="s">
        <v>284</v>
      </c>
      <c r="B250" t="s">
        <v>79</v>
      </c>
      <c r="C250" t="b">
        <v>1</v>
      </c>
    </row>
    <row r="251" spans="1:3" x14ac:dyDescent="0.3">
      <c r="A251" s="2" t="s">
        <v>2</v>
      </c>
      <c r="B251" t="s">
        <v>79</v>
      </c>
      <c r="C251" t="b">
        <v>1</v>
      </c>
    </row>
    <row r="252" spans="1:3" x14ac:dyDescent="0.3">
      <c r="A252" s="2" t="s">
        <v>285</v>
      </c>
      <c r="B252" t="s">
        <v>79</v>
      </c>
      <c r="C252" t="b">
        <v>1</v>
      </c>
    </row>
    <row r="253" spans="1:3" x14ac:dyDescent="0.3">
      <c r="A253" s="2" t="s">
        <v>286</v>
      </c>
      <c r="B253" t="s">
        <v>79</v>
      </c>
      <c r="C253" t="b">
        <v>1</v>
      </c>
    </row>
    <row r="254" spans="1:3" x14ac:dyDescent="0.3">
      <c r="A254" s="2" t="s">
        <v>207</v>
      </c>
      <c r="B254" t="s">
        <v>79</v>
      </c>
      <c r="C254" t="b">
        <v>1</v>
      </c>
    </row>
    <row r="255" spans="1:3" x14ac:dyDescent="0.3">
      <c r="A255" s="2" t="s">
        <v>210</v>
      </c>
      <c r="B255" t="s">
        <v>79</v>
      </c>
      <c r="C255" t="b">
        <v>1</v>
      </c>
    </row>
    <row r="256" spans="1:3" x14ac:dyDescent="0.3">
      <c r="A256" s="2" t="s">
        <v>348</v>
      </c>
      <c r="B256" t="s">
        <v>79</v>
      </c>
      <c r="C256" t="b">
        <v>1</v>
      </c>
    </row>
    <row r="257" spans="1:3" x14ac:dyDescent="0.3">
      <c r="A257" s="2" t="s">
        <v>349</v>
      </c>
      <c r="B257" t="s">
        <v>79</v>
      </c>
      <c r="C257" t="b">
        <v>1</v>
      </c>
    </row>
    <row r="258" spans="1:3" x14ac:dyDescent="0.3">
      <c r="A258" s="2" t="s">
        <v>361</v>
      </c>
      <c r="B258" t="s">
        <v>79</v>
      </c>
      <c r="C258" t="b">
        <v>1</v>
      </c>
    </row>
    <row r="259" spans="1:3" x14ac:dyDescent="0.3">
      <c r="A259" s="2" t="s">
        <v>362</v>
      </c>
      <c r="B259" t="s">
        <v>79</v>
      </c>
      <c r="C259" t="b">
        <v>1</v>
      </c>
    </row>
    <row r="260" spans="1:3" x14ac:dyDescent="0.3">
      <c r="A260" s="2" t="s">
        <v>68</v>
      </c>
      <c r="B260" t="s">
        <v>79</v>
      </c>
      <c r="C260" t="b">
        <v>0</v>
      </c>
    </row>
    <row r="261" spans="1:3" x14ac:dyDescent="0.3">
      <c r="A261" s="2" t="s">
        <v>69</v>
      </c>
      <c r="B261" t="s">
        <v>79</v>
      </c>
      <c r="C261" t="b">
        <v>0</v>
      </c>
    </row>
    <row r="262" spans="1:3" x14ac:dyDescent="0.3">
      <c r="A262" s="2" t="s">
        <v>287</v>
      </c>
      <c r="B262" t="s">
        <v>79</v>
      </c>
      <c r="C262" t="b">
        <v>0</v>
      </c>
    </row>
    <row r="263" spans="1:3" x14ac:dyDescent="0.3">
      <c r="A263" s="2" t="s">
        <v>288</v>
      </c>
      <c r="B263" t="s">
        <v>79</v>
      </c>
      <c r="C263" t="b">
        <v>0</v>
      </c>
    </row>
    <row r="264" spans="1:3" x14ac:dyDescent="0.3">
      <c r="A264" s="2" t="s">
        <v>289</v>
      </c>
      <c r="B264" t="s">
        <v>79</v>
      </c>
      <c r="C264" t="b">
        <v>0</v>
      </c>
    </row>
    <row r="265" spans="1:3" x14ac:dyDescent="0.3">
      <c r="A265" s="2" t="s">
        <v>290</v>
      </c>
      <c r="B265" t="s">
        <v>79</v>
      </c>
      <c r="C265" t="b">
        <v>0</v>
      </c>
    </row>
    <row r="266" spans="1:3" x14ac:dyDescent="0.3">
      <c r="A266" s="2" t="s">
        <v>291</v>
      </c>
      <c r="B266" t="s">
        <v>79</v>
      </c>
      <c r="C266" t="b">
        <v>0</v>
      </c>
    </row>
    <row r="267" spans="1:3" x14ac:dyDescent="0.3">
      <c r="A267" s="2" t="s">
        <v>292</v>
      </c>
      <c r="B267" t="s">
        <v>79</v>
      </c>
      <c r="C267" t="b">
        <v>0</v>
      </c>
    </row>
    <row r="268" spans="1:3" x14ac:dyDescent="0.3">
      <c r="A268" s="2" t="s">
        <v>293</v>
      </c>
      <c r="B268" t="s">
        <v>79</v>
      </c>
      <c r="C268" t="b">
        <v>0</v>
      </c>
    </row>
    <row r="269" spans="1:3" x14ac:dyDescent="0.3">
      <c r="A269" s="2" t="s">
        <v>294</v>
      </c>
      <c r="B269" t="s">
        <v>79</v>
      </c>
      <c r="C269" t="b">
        <v>0</v>
      </c>
    </row>
    <row r="270" spans="1:3" x14ac:dyDescent="0.3">
      <c r="A270" s="2" t="s">
        <v>295</v>
      </c>
      <c r="B270" t="s">
        <v>79</v>
      </c>
      <c r="C270" t="b">
        <v>0</v>
      </c>
    </row>
    <row r="271" spans="1:3" x14ac:dyDescent="0.3">
      <c r="A271" s="2" t="s">
        <v>296</v>
      </c>
      <c r="B271" t="s">
        <v>79</v>
      </c>
      <c r="C271" t="b">
        <v>0</v>
      </c>
    </row>
    <row r="272" spans="1:3" x14ac:dyDescent="0.3">
      <c r="A272" s="2" t="s">
        <v>297</v>
      </c>
      <c r="B272" t="s">
        <v>79</v>
      </c>
      <c r="C272" t="b">
        <v>0</v>
      </c>
    </row>
    <row r="273" spans="1:3" x14ac:dyDescent="0.3">
      <c r="A273" s="2" t="s">
        <v>298</v>
      </c>
      <c r="B273" t="s">
        <v>79</v>
      </c>
      <c r="C273" t="b">
        <v>0</v>
      </c>
    </row>
    <row r="274" spans="1:3" x14ac:dyDescent="0.3">
      <c r="A274" s="2" t="s">
        <v>299</v>
      </c>
      <c r="B274" t="s">
        <v>79</v>
      </c>
      <c r="C274" t="b">
        <v>0</v>
      </c>
    </row>
    <row r="275" spans="1:3" x14ac:dyDescent="0.3">
      <c r="A275" s="2" t="s">
        <v>283</v>
      </c>
      <c r="B275" t="s">
        <v>389</v>
      </c>
      <c r="C275" s="2" t="s">
        <v>397</v>
      </c>
    </row>
    <row r="276" spans="1:3" x14ac:dyDescent="0.3">
      <c r="A276" s="2" t="s">
        <v>286</v>
      </c>
      <c r="B276" t="s">
        <v>389</v>
      </c>
      <c r="C276" s="2" t="s">
        <v>390</v>
      </c>
    </row>
    <row r="277" spans="1:3" x14ac:dyDescent="0.3">
      <c r="A277" t="s">
        <v>398</v>
      </c>
    </row>
    <row r="278" spans="1:3" x14ac:dyDescent="0.3">
      <c r="A278" t="s">
        <v>470</v>
      </c>
    </row>
    <row r="279" spans="1:3" x14ac:dyDescent="0.3">
      <c r="A279" s="2" t="s">
        <v>71</v>
      </c>
      <c r="B279" t="s">
        <v>72</v>
      </c>
      <c r="C279" s="2" t="s">
        <v>376</v>
      </c>
    </row>
    <row r="280" spans="1:3" x14ac:dyDescent="0.3">
      <c r="A280" s="2" t="s">
        <v>71</v>
      </c>
      <c r="B280" t="s">
        <v>73</v>
      </c>
      <c r="C280" t="b">
        <v>0</v>
      </c>
    </row>
    <row r="281" spans="1:3" x14ac:dyDescent="0.3">
      <c r="A281" s="2" t="s">
        <v>59</v>
      </c>
      <c r="B281" t="s">
        <v>79</v>
      </c>
      <c r="C281" t="b">
        <v>1</v>
      </c>
    </row>
    <row r="282" spans="1:3" x14ac:dyDescent="0.3">
      <c r="A282" s="2" t="s">
        <v>1</v>
      </c>
      <c r="B282" t="s">
        <v>79</v>
      </c>
      <c r="C282" t="b">
        <v>1</v>
      </c>
    </row>
    <row r="283" spans="1:3" x14ac:dyDescent="0.3">
      <c r="A283" s="2" t="s">
        <v>282</v>
      </c>
      <c r="B283" t="s">
        <v>79</v>
      </c>
      <c r="C283" t="b">
        <v>1</v>
      </c>
    </row>
    <row r="284" spans="1:3" x14ac:dyDescent="0.3">
      <c r="A284" s="2" t="s">
        <v>283</v>
      </c>
      <c r="B284" t="s">
        <v>79</v>
      </c>
      <c r="C284" t="b">
        <v>1</v>
      </c>
    </row>
    <row r="285" spans="1:3" x14ac:dyDescent="0.3">
      <c r="A285" s="2" t="s">
        <v>284</v>
      </c>
      <c r="B285" t="s">
        <v>79</v>
      </c>
      <c r="C285" t="b">
        <v>1</v>
      </c>
    </row>
    <row r="286" spans="1:3" x14ac:dyDescent="0.3">
      <c r="A286" s="2" t="s">
        <v>2</v>
      </c>
      <c r="B286" t="s">
        <v>79</v>
      </c>
      <c r="C286" t="b">
        <v>1</v>
      </c>
    </row>
    <row r="287" spans="1:3" x14ac:dyDescent="0.3">
      <c r="A287" s="2" t="s">
        <v>285</v>
      </c>
      <c r="B287" t="s">
        <v>79</v>
      </c>
      <c r="C287" t="b">
        <v>1</v>
      </c>
    </row>
    <row r="288" spans="1:3" x14ac:dyDescent="0.3">
      <c r="A288" s="2" t="s">
        <v>286</v>
      </c>
      <c r="B288" t="s">
        <v>79</v>
      </c>
      <c r="C288" t="b">
        <v>1</v>
      </c>
    </row>
    <row r="289" spans="1:3" x14ac:dyDescent="0.3">
      <c r="A289" s="2" t="s">
        <v>207</v>
      </c>
      <c r="B289" t="s">
        <v>79</v>
      </c>
      <c r="C289" t="b">
        <v>1</v>
      </c>
    </row>
    <row r="290" spans="1:3" x14ac:dyDescent="0.3">
      <c r="A290" s="2" t="s">
        <v>210</v>
      </c>
      <c r="B290" t="s">
        <v>79</v>
      </c>
      <c r="C290" t="b">
        <v>1</v>
      </c>
    </row>
    <row r="291" spans="1:3" x14ac:dyDescent="0.3">
      <c r="A291" s="2" t="s">
        <v>348</v>
      </c>
      <c r="B291" t="s">
        <v>79</v>
      </c>
      <c r="C291" t="b">
        <v>1</v>
      </c>
    </row>
    <row r="292" spans="1:3" x14ac:dyDescent="0.3">
      <c r="A292" s="2" t="s">
        <v>349</v>
      </c>
      <c r="B292" t="s">
        <v>79</v>
      </c>
      <c r="C292" t="b">
        <v>1</v>
      </c>
    </row>
    <row r="293" spans="1:3" x14ac:dyDescent="0.3">
      <c r="A293" s="2" t="s">
        <v>361</v>
      </c>
      <c r="B293" t="s">
        <v>79</v>
      </c>
      <c r="C293" t="b">
        <v>1</v>
      </c>
    </row>
    <row r="294" spans="1:3" x14ac:dyDescent="0.3">
      <c r="A294" s="2" t="s">
        <v>362</v>
      </c>
      <c r="B294" t="s">
        <v>79</v>
      </c>
      <c r="C294" t="b">
        <v>1</v>
      </c>
    </row>
    <row r="295" spans="1:3" x14ac:dyDescent="0.3">
      <c r="A295" s="2" t="s">
        <v>68</v>
      </c>
      <c r="B295" t="s">
        <v>79</v>
      </c>
      <c r="C295" t="b">
        <v>0</v>
      </c>
    </row>
    <row r="296" spans="1:3" x14ac:dyDescent="0.3">
      <c r="A296" s="2" t="s">
        <v>69</v>
      </c>
      <c r="B296" t="s">
        <v>79</v>
      </c>
      <c r="C296" t="b">
        <v>0</v>
      </c>
    </row>
    <row r="297" spans="1:3" x14ac:dyDescent="0.3">
      <c r="A297" s="2" t="s">
        <v>287</v>
      </c>
      <c r="B297" t="s">
        <v>79</v>
      </c>
      <c r="C297" t="b">
        <v>0</v>
      </c>
    </row>
    <row r="298" spans="1:3" x14ac:dyDescent="0.3">
      <c r="A298" s="2" t="s">
        <v>288</v>
      </c>
      <c r="B298" t="s">
        <v>79</v>
      </c>
      <c r="C298" t="b">
        <v>0</v>
      </c>
    </row>
    <row r="299" spans="1:3" x14ac:dyDescent="0.3">
      <c r="A299" s="2" t="s">
        <v>289</v>
      </c>
      <c r="B299" t="s">
        <v>79</v>
      </c>
      <c r="C299" t="b">
        <v>0</v>
      </c>
    </row>
    <row r="300" spans="1:3" x14ac:dyDescent="0.3">
      <c r="A300" s="2" t="s">
        <v>290</v>
      </c>
      <c r="B300" t="s">
        <v>79</v>
      </c>
      <c r="C300" t="b">
        <v>0</v>
      </c>
    </row>
    <row r="301" spans="1:3" x14ac:dyDescent="0.3">
      <c r="A301" s="2" t="s">
        <v>291</v>
      </c>
      <c r="B301" t="s">
        <v>79</v>
      </c>
      <c r="C301" t="b">
        <v>0</v>
      </c>
    </row>
    <row r="302" spans="1:3" x14ac:dyDescent="0.3">
      <c r="A302" s="2" t="s">
        <v>292</v>
      </c>
      <c r="B302" t="s">
        <v>79</v>
      </c>
      <c r="C302" t="b">
        <v>0</v>
      </c>
    </row>
    <row r="303" spans="1:3" x14ac:dyDescent="0.3">
      <c r="A303" s="2" t="s">
        <v>293</v>
      </c>
      <c r="B303" t="s">
        <v>79</v>
      </c>
      <c r="C303" t="b">
        <v>0</v>
      </c>
    </row>
    <row r="304" spans="1:3" x14ac:dyDescent="0.3">
      <c r="A304" s="2" t="s">
        <v>294</v>
      </c>
      <c r="B304" t="s">
        <v>79</v>
      </c>
      <c r="C304" t="b">
        <v>0</v>
      </c>
    </row>
    <row r="305" spans="1:3" x14ac:dyDescent="0.3">
      <c r="A305" s="2" t="s">
        <v>295</v>
      </c>
      <c r="B305" t="s">
        <v>79</v>
      </c>
      <c r="C305" t="b">
        <v>0</v>
      </c>
    </row>
    <row r="306" spans="1:3" x14ac:dyDescent="0.3">
      <c r="A306" s="2" t="s">
        <v>296</v>
      </c>
      <c r="B306" t="s">
        <v>79</v>
      </c>
      <c r="C306" t="b">
        <v>0</v>
      </c>
    </row>
    <row r="307" spans="1:3" x14ac:dyDescent="0.3">
      <c r="A307" s="2" t="s">
        <v>297</v>
      </c>
      <c r="B307" t="s">
        <v>79</v>
      </c>
      <c r="C307" t="b">
        <v>0</v>
      </c>
    </row>
    <row r="308" spans="1:3" x14ac:dyDescent="0.3">
      <c r="A308" s="2" t="s">
        <v>298</v>
      </c>
      <c r="B308" t="s">
        <v>79</v>
      </c>
      <c r="C308" t="b">
        <v>0</v>
      </c>
    </row>
    <row r="309" spans="1:3" x14ac:dyDescent="0.3">
      <c r="A309" s="2" t="s">
        <v>299</v>
      </c>
      <c r="B309" t="s">
        <v>79</v>
      </c>
      <c r="C309" t="b">
        <v>0</v>
      </c>
    </row>
    <row r="310" spans="1:3" x14ac:dyDescent="0.3">
      <c r="A310" s="2" t="s">
        <v>283</v>
      </c>
      <c r="B310" t="s">
        <v>389</v>
      </c>
      <c r="C310" s="2" t="s">
        <v>471</v>
      </c>
    </row>
    <row r="311" spans="1:3" x14ac:dyDescent="0.3">
      <c r="A311" s="2" t="s">
        <v>286</v>
      </c>
      <c r="B311" t="s">
        <v>389</v>
      </c>
      <c r="C311" s="2" t="s">
        <v>390</v>
      </c>
    </row>
    <row r="312" spans="1:3" x14ac:dyDescent="0.3">
      <c r="A312" t="s">
        <v>472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7030A0"/>
    <pageSetUpPr fitToPage="1"/>
  </sheetPr>
  <dimension ref="B3:AD92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12.6640625" hidden="1" customWidth="1"/>
    <col min="4" max="4" width="9.44140625" hidden="1" customWidth="1"/>
    <col min="5" max="5" width="8.88671875" hidden="1" customWidth="1"/>
    <col min="6" max="6" width="12.109375" hidden="1" customWidth="1"/>
    <col min="7" max="7" width="13.6640625" hidden="1" customWidth="1"/>
    <col min="8" max="8" width="7.109375" hidden="1" customWidth="1"/>
    <col min="9" max="9" width="7.33203125" hidden="1" customWidth="1"/>
    <col min="10" max="10" width="11.88671875" hidden="1" customWidth="1"/>
    <col min="11" max="11" width="10.109375" hidden="1" customWidth="1"/>
    <col min="12" max="13" width="8.5546875" hidden="1" customWidth="1"/>
    <col min="14" max="14" width="19.44140625" hidden="1" customWidth="1"/>
    <col min="15" max="15" width="13.109375" hidden="1" customWidth="1"/>
    <col min="16" max="16" width="7.5546875" bestFit="1" customWidth="1"/>
    <col min="17" max="17" width="23.88671875" bestFit="1" customWidth="1"/>
    <col min="18" max="18" width="10.33203125" bestFit="1" customWidth="1"/>
    <col min="19" max="30" width="9.33203125" bestFit="1" customWidth="1"/>
  </cols>
  <sheetData>
    <row r="3" spans="2:30" x14ac:dyDescent="0.3">
      <c r="B3" t="s">
        <v>59</v>
      </c>
      <c r="C3" t="s">
        <v>1</v>
      </c>
      <c r="D3" t="s">
        <v>282</v>
      </c>
      <c r="E3" t="s">
        <v>283</v>
      </c>
      <c r="F3" t="s">
        <v>284</v>
      </c>
      <c r="G3" t="s">
        <v>2</v>
      </c>
      <c r="H3" t="s">
        <v>285</v>
      </c>
      <c r="I3" t="s">
        <v>286</v>
      </c>
      <c r="J3" t="s">
        <v>207</v>
      </c>
      <c r="K3" t="s">
        <v>210</v>
      </c>
      <c r="L3" t="s">
        <v>348</v>
      </c>
      <c r="M3" t="s">
        <v>349</v>
      </c>
      <c r="N3" t="s">
        <v>361</v>
      </c>
      <c r="O3" t="s">
        <v>362</v>
      </c>
      <c r="P3" t="s">
        <v>68</v>
      </c>
      <c r="Q3" t="s">
        <v>69</v>
      </c>
      <c r="R3" t="s">
        <v>287</v>
      </c>
      <c r="S3" t="s">
        <v>288</v>
      </c>
      <c r="T3" t="s">
        <v>289</v>
      </c>
      <c r="U3" t="s">
        <v>290</v>
      </c>
      <c r="V3" t="s">
        <v>291</v>
      </c>
      <c r="W3" t="s">
        <v>292</v>
      </c>
      <c r="X3" t="s">
        <v>293</v>
      </c>
      <c r="Y3" t="s">
        <v>294</v>
      </c>
      <c r="Z3" t="s">
        <v>295</v>
      </c>
      <c r="AA3" t="s">
        <v>296</v>
      </c>
      <c r="AB3" t="s">
        <v>297</v>
      </c>
      <c r="AC3" t="s">
        <v>298</v>
      </c>
      <c r="AD3" t="s">
        <v>299</v>
      </c>
    </row>
    <row r="4" spans="2:30" x14ac:dyDescent="0.3">
      <c r="B4">
        <v>0</v>
      </c>
      <c r="C4">
        <v>1</v>
      </c>
      <c r="D4">
        <v>10000</v>
      </c>
      <c r="E4">
        <v>1</v>
      </c>
      <c r="F4">
        <v>-3</v>
      </c>
      <c r="G4">
        <v>0</v>
      </c>
      <c r="H4">
        <v>1</v>
      </c>
      <c r="I4">
        <v>1</v>
      </c>
      <c r="O4" s="61">
        <v>0</v>
      </c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</row>
    <row r="5" spans="2:30" x14ac:dyDescent="0.3">
      <c r="B5">
        <v>1</v>
      </c>
      <c r="C5">
        <v>2</v>
      </c>
      <c r="D5">
        <v>10010</v>
      </c>
      <c r="E5">
        <v>1</v>
      </c>
      <c r="F5">
        <v>-2</v>
      </c>
      <c r="G5">
        <v>0</v>
      </c>
      <c r="H5">
        <v>1</v>
      </c>
      <c r="I5">
        <v>1</v>
      </c>
      <c r="O5" s="61">
        <v>0</v>
      </c>
      <c r="Q5" t="s">
        <v>169</v>
      </c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</row>
    <row r="6" spans="2:30" x14ac:dyDescent="0.3">
      <c r="B6">
        <v>2</v>
      </c>
      <c r="C6">
        <v>3</v>
      </c>
      <c r="D6">
        <v>10020</v>
      </c>
      <c r="E6">
        <v>1</v>
      </c>
      <c r="F6">
        <v>-1</v>
      </c>
      <c r="G6">
        <v>0</v>
      </c>
      <c r="H6">
        <v>1</v>
      </c>
      <c r="I6">
        <v>1</v>
      </c>
      <c r="O6" s="61">
        <v>0</v>
      </c>
      <c r="P6" t="s">
        <v>267</v>
      </c>
      <c r="Q6" t="s">
        <v>268</v>
      </c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</row>
    <row r="7" spans="2:30" x14ac:dyDescent="0.3">
      <c r="B7">
        <v>3</v>
      </c>
      <c r="C7">
        <v>4</v>
      </c>
      <c r="D7">
        <v>10030</v>
      </c>
      <c r="E7">
        <v>1</v>
      </c>
      <c r="F7">
        <v>0</v>
      </c>
      <c r="G7">
        <v>0</v>
      </c>
      <c r="H7">
        <v>1</v>
      </c>
      <c r="I7">
        <v>1</v>
      </c>
      <c r="O7" s="61">
        <v>0</v>
      </c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</row>
    <row r="8" spans="2:30" x14ac:dyDescent="0.3">
      <c r="B8">
        <v>4</v>
      </c>
      <c r="C8">
        <v>5</v>
      </c>
      <c r="D8">
        <v>10040</v>
      </c>
      <c r="E8">
        <v>1</v>
      </c>
      <c r="F8">
        <v>1</v>
      </c>
      <c r="G8">
        <v>1</v>
      </c>
      <c r="H8">
        <v>0</v>
      </c>
      <c r="I8">
        <v>1</v>
      </c>
      <c r="J8" t="s">
        <v>193</v>
      </c>
      <c r="K8" t="s">
        <v>173</v>
      </c>
      <c r="N8" t="s">
        <v>265</v>
      </c>
      <c r="O8" s="61">
        <v>1</v>
      </c>
      <c r="Q8" t="s">
        <v>350</v>
      </c>
      <c r="R8" s="37">
        <v>20400000</v>
      </c>
      <c r="S8" s="37">
        <v>1700000</v>
      </c>
      <c r="T8" s="37">
        <v>1700000</v>
      </c>
      <c r="U8" s="37">
        <v>1700000</v>
      </c>
      <c r="V8" s="37">
        <v>1700000</v>
      </c>
      <c r="W8" s="37">
        <v>1700000</v>
      </c>
      <c r="X8" s="37">
        <v>1700000</v>
      </c>
      <c r="Y8" s="37">
        <v>1700000</v>
      </c>
      <c r="Z8" s="37">
        <v>1700000</v>
      </c>
      <c r="AA8" s="37">
        <v>1700000</v>
      </c>
      <c r="AB8" s="37">
        <v>1700000</v>
      </c>
      <c r="AC8" s="37">
        <v>1700000</v>
      </c>
      <c r="AD8" s="37">
        <v>1700000</v>
      </c>
    </row>
    <row r="9" spans="2:30" x14ac:dyDescent="0.3">
      <c r="B9">
        <v>5</v>
      </c>
      <c r="C9">
        <v>6</v>
      </c>
      <c r="D9">
        <v>10050</v>
      </c>
      <c r="E9">
        <v>1</v>
      </c>
      <c r="F9">
        <v>2</v>
      </c>
      <c r="G9">
        <v>0</v>
      </c>
      <c r="H9">
        <v>0</v>
      </c>
      <c r="I9">
        <v>1</v>
      </c>
      <c r="J9" t="s">
        <v>196</v>
      </c>
      <c r="K9" t="s">
        <v>173</v>
      </c>
      <c r="L9" t="s">
        <v>418</v>
      </c>
      <c r="N9" t="s">
        <v>426</v>
      </c>
      <c r="O9" s="61">
        <v>12</v>
      </c>
      <c r="P9" t="s">
        <v>418</v>
      </c>
      <c r="Q9" t="s">
        <v>140</v>
      </c>
      <c r="R9" s="37">
        <v>7200000</v>
      </c>
      <c r="S9" s="37">
        <v>600000</v>
      </c>
      <c r="T9" s="37">
        <v>600000</v>
      </c>
      <c r="U9" s="37">
        <v>600000</v>
      </c>
      <c r="V9" s="37">
        <v>600000</v>
      </c>
      <c r="W9" s="37">
        <v>600000</v>
      </c>
      <c r="X9" s="37">
        <v>600000</v>
      </c>
      <c r="Y9" s="37">
        <v>600000</v>
      </c>
      <c r="Z9" s="37">
        <v>600000</v>
      </c>
      <c r="AA9" s="37">
        <v>600000</v>
      </c>
      <c r="AB9" s="37">
        <v>600000</v>
      </c>
      <c r="AC9" s="37">
        <v>600000</v>
      </c>
      <c r="AD9" s="37">
        <v>600000</v>
      </c>
    </row>
    <row r="10" spans="2:30" x14ac:dyDescent="0.3">
      <c r="B10">
        <v>6</v>
      </c>
      <c r="C10">
        <v>7</v>
      </c>
      <c r="D10">
        <v>10060</v>
      </c>
      <c r="E10">
        <v>1</v>
      </c>
      <c r="F10">
        <v>2</v>
      </c>
      <c r="G10">
        <v>0</v>
      </c>
      <c r="H10">
        <v>0</v>
      </c>
      <c r="I10">
        <v>1</v>
      </c>
      <c r="J10" t="s">
        <v>196</v>
      </c>
      <c r="K10" t="s">
        <v>173</v>
      </c>
      <c r="L10" t="s">
        <v>419</v>
      </c>
      <c r="N10" t="s">
        <v>427</v>
      </c>
      <c r="O10" s="61">
        <v>13</v>
      </c>
      <c r="P10" t="s">
        <v>419</v>
      </c>
      <c r="Q10" t="s">
        <v>141</v>
      </c>
      <c r="R10" s="37">
        <v>7200000</v>
      </c>
      <c r="S10" s="37">
        <v>600000</v>
      </c>
      <c r="T10" s="37">
        <v>600000</v>
      </c>
      <c r="U10" s="37">
        <v>600000</v>
      </c>
      <c r="V10" s="37">
        <v>600000</v>
      </c>
      <c r="W10" s="37">
        <v>600000</v>
      </c>
      <c r="X10" s="37">
        <v>600000</v>
      </c>
      <c r="Y10" s="37">
        <v>600000</v>
      </c>
      <c r="Z10" s="37">
        <v>600000</v>
      </c>
      <c r="AA10" s="37">
        <v>600000</v>
      </c>
      <c r="AB10" s="37">
        <v>600000</v>
      </c>
      <c r="AC10" s="37">
        <v>600000</v>
      </c>
      <c r="AD10" s="37">
        <v>600000</v>
      </c>
    </row>
    <row r="11" spans="2:30" x14ac:dyDescent="0.3">
      <c r="B11">
        <v>7</v>
      </c>
      <c r="C11">
        <v>8</v>
      </c>
      <c r="D11">
        <v>10070</v>
      </c>
      <c r="E11">
        <v>1</v>
      </c>
      <c r="F11">
        <v>2</v>
      </c>
      <c r="G11">
        <v>0</v>
      </c>
      <c r="H11">
        <v>0</v>
      </c>
      <c r="I11">
        <v>1</v>
      </c>
      <c r="J11" t="s">
        <v>196</v>
      </c>
      <c r="K11" t="s">
        <v>173</v>
      </c>
      <c r="L11" t="s">
        <v>420</v>
      </c>
      <c r="N11" t="s">
        <v>428</v>
      </c>
      <c r="O11" s="61">
        <v>14</v>
      </c>
      <c r="P11" t="s">
        <v>420</v>
      </c>
      <c r="Q11" t="s">
        <v>142</v>
      </c>
      <c r="R11" s="37">
        <v>6000000</v>
      </c>
      <c r="S11" s="37">
        <v>500000</v>
      </c>
      <c r="T11" s="37">
        <v>500000</v>
      </c>
      <c r="U11" s="37">
        <v>500000</v>
      </c>
      <c r="V11" s="37">
        <v>500000</v>
      </c>
      <c r="W11" s="37">
        <v>500000</v>
      </c>
      <c r="X11" s="37">
        <v>500000</v>
      </c>
      <c r="Y11" s="37">
        <v>500000</v>
      </c>
      <c r="Z11" s="37">
        <v>500000</v>
      </c>
      <c r="AA11" s="37">
        <v>500000</v>
      </c>
      <c r="AB11" s="37">
        <v>500000</v>
      </c>
      <c r="AC11" s="37">
        <v>500000</v>
      </c>
      <c r="AD11" s="37">
        <v>500000</v>
      </c>
    </row>
    <row r="12" spans="2:30" hidden="1" x14ac:dyDescent="0.3">
      <c r="B12">
        <v>8</v>
      </c>
      <c r="C12">
        <v>9</v>
      </c>
      <c r="D12">
        <v>10080</v>
      </c>
      <c r="E12">
        <v>1</v>
      </c>
      <c r="F12">
        <v>2</v>
      </c>
      <c r="G12">
        <v>0</v>
      </c>
      <c r="H12">
        <v>1</v>
      </c>
      <c r="I12">
        <v>0</v>
      </c>
      <c r="J12" t="s">
        <v>196</v>
      </c>
      <c r="K12" t="s">
        <v>173</v>
      </c>
      <c r="L12" t="s">
        <v>421</v>
      </c>
      <c r="N12" t="s">
        <v>446</v>
      </c>
      <c r="O12" s="61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37">
        <v>0</v>
      </c>
      <c r="X12" s="37">
        <v>0</v>
      </c>
      <c r="Y12" s="37">
        <v>0</v>
      </c>
      <c r="Z12" s="37">
        <v>0</v>
      </c>
      <c r="AA12" s="37">
        <v>0</v>
      </c>
      <c r="AB12" s="37">
        <v>0</v>
      </c>
      <c r="AC12" s="37">
        <v>0</v>
      </c>
      <c r="AD12" s="37">
        <v>0</v>
      </c>
    </row>
    <row r="13" spans="2:30" hidden="1" x14ac:dyDescent="0.3">
      <c r="B13">
        <v>9</v>
      </c>
      <c r="C13">
        <v>10</v>
      </c>
      <c r="D13">
        <v>10090</v>
      </c>
      <c r="E13">
        <v>1</v>
      </c>
      <c r="F13">
        <v>2</v>
      </c>
      <c r="G13">
        <v>0</v>
      </c>
      <c r="H13">
        <v>1</v>
      </c>
      <c r="I13">
        <v>0</v>
      </c>
      <c r="J13" t="s">
        <v>196</v>
      </c>
      <c r="K13" t="s">
        <v>173</v>
      </c>
      <c r="L13" t="s">
        <v>422</v>
      </c>
      <c r="N13" t="s">
        <v>447</v>
      </c>
      <c r="O13" s="61">
        <v>0</v>
      </c>
      <c r="R13" s="37">
        <v>0</v>
      </c>
      <c r="S13" s="37">
        <v>0</v>
      </c>
      <c r="T13" s="37">
        <v>0</v>
      </c>
      <c r="U13" s="37">
        <v>0</v>
      </c>
      <c r="V13" s="37">
        <v>0</v>
      </c>
      <c r="W13" s="37">
        <v>0</v>
      </c>
      <c r="X13" s="37">
        <v>0</v>
      </c>
      <c r="Y13" s="37">
        <v>0</v>
      </c>
      <c r="Z13" s="37">
        <v>0</v>
      </c>
      <c r="AA13" s="37">
        <v>0</v>
      </c>
      <c r="AB13" s="37">
        <v>0</v>
      </c>
      <c r="AC13" s="37">
        <v>0</v>
      </c>
      <c r="AD13" s="37">
        <v>0</v>
      </c>
    </row>
    <row r="14" spans="2:30" x14ac:dyDescent="0.3">
      <c r="B14">
        <v>10</v>
      </c>
      <c r="C14">
        <v>11</v>
      </c>
      <c r="D14">
        <v>10100</v>
      </c>
      <c r="E14">
        <v>1</v>
      </c>
      <c r="F14">
        <v>0</v>
      </c>
      <c r="G14">
        <v>0</v>
      </c>
      <c r="H14">
        <v>1</v>
      </c>
      <c r="I14">
        <v>1</v>
      </c>
      <c r="O14" s="61">
        <v>0</v>
      </c>
      <c r="R14" s="37">
        <v>0</v>
      </c>
      <c r="S14" s="37">
        <v>0</v>
      </c>
      <c r="T14" s="37">
        <v>0</v>
      </c>
      <c r="U14" s="37">
        <v>0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0</v>
      </c>
      <c r="AD14" s="37">
        <v>0</v>
      </c>
    </row>
    <row r="15" spans="2:30" x14ac:dyDescent="0.3">
      <c r="B15">
        <v>11</v>
      </c>
      <c r="C15">
        <v>12</v>
      </c>
      <c r="D15">
        <v>10110</v>
      </c>
      <c r="E15">
        <v>1</v>
      </c>
      <c r="F15">
        <v>1</v>
      </c>
      <c r="G15">
        <v>1</v>
      </c>
      <c r="H15">
        <v>0</v>
      </c>
      <c r="I15">
        <v>1</v>
      </c>
      <c r="J15" t="s">
        <v>193</v>
      </c>
      <c r="K15" t="s">
        <v>173</v>
      </c>
      <c r="N15" t="s">
        <v>265</v>
      </c>
      <c r="O15" s="61">
        <v>1</v>
      </c>
      <c r="Q15" t="s">
        <v>351</v>
      </c>
      <c r="R15" s="37">
        <v>20400000</v>
      </c>
      <c r="S15" s="37">
        <v>1700000</v>
      </c>
      <c r="T15" s="37">
        <v>1700000</v>
      </c>
      <c r="U15" s="37">
        <v>1700000</v>
      </c>
      <c r="V15" s="37">
        <v>1700000</v>
      </c>
      <c r="W15" s="37">
        <v>1700000</v>
      </c>
      <c r="X15" s="37">
        <v>1700000</v>
      </c>
      <c r="Y15" s="37">
        <v>1700000</v>
      </c>
      <c r="Z15" s="37">
        <v>1700000</v>
      </c>
      <c r="AA15" s="37">
        <v>1700000</v>
      </c>
      <c r="AB15" s="37">
        <v>1700000</v>
      </c>
      <c r="AC15" s="37">
        <v>1700000</v>
      </c>
      <c r="AD15" s="37">
        <v>1700000</v>
      </c>
    </row>
    <row r="16" spans="2:30" x14ac:dyDescent="0.3">
      <c r="B16">
        <v>12</v>
      </c>
      <c r="C16">
        <v>13</v>
      </c>
      <c r="D16">
        <v>10120</v>
      </c>
      <c r="E16">
        <v>1</v>
      </c>
      <c r="F16">
        <v>2</v>
      </c>
      <c r="G16">
        <v>0</v>
      </c>
      <c r="H16">
        <v>0</v>
      </c>
      <c r="I16">
        <v>1</v>
      </c>
      <c r="J16" t="s">
        <v>197</v>
      </c>
      <c r="K16" t="s">
        <v>173</v>
      </c>
      <c r="L16" t="s">
        <v>145</v>
      </c>
      <c r="N16" t="s">
        <v>249</v>
      </c>
      <c r="O16" s="61">
        <v>34</v>
      </c>
      <c r="P16" t="s">
        <v>145</v>
      </c>
      <c r="Q16" t="s">
        <v>146</v>
      </c>
      <c r="R16" s="37">
        <v>8400000</v>
      </c>
      <c r="S16" s="37">
        <v>700000</v>
      </c>
      <c r="T16" s="37">
        <v>700000</v>
      </c>
      <c r="U16" s="37">
        <v>700000</v>
      </c>
      <c r="V16" s="37">
        <v>700000</v>
      </c>
      <c r="W16" s="37">
        <v>700000</v>
      </c>
      <c r="X16" s="37">
        <v>700000</v>
      </c>
      <c r="Y16" s="37">
        <v>700000</v>
      </c>
      <c r="Z16" s="37">
        <v>700000</v>
      </c>
      <c r="AA16" s="37">
        <v>700000</v>
      </c>
      <c r="AB16" s="37">
        <v>700000</v>
      </c>
      <c r="AC16" s="37">
        <v>700000</v>
      </c>
      <c r="AD16" s="37">
        <v>700000</v>
      </c>
    </row>
    <row r="17" spans="2:30" x14ac:dyDescent="0.3">
      <c r="B17">
        <v>13</v>
      </c>
      <c r="C17">
        <v>14</v>
      </c>
      <c r="D17">
        <v>10130</v>
      </c>
      <c r="E17">
        <v>1</v>
      </c>
      <c r="F17">
        <v>2</v>
      </c>
      <c r="G17">
        <v>0</v>
      </c>
      <c r="H17">
        <v>0</v>
      </c>
      <c r="I17">
        <v>1</v>
      </c>
      <c r="J17" t="s">
        <v>197</v>
      </c>
      <c r="K17" t="s">
        <v>173</v>
      </c>
      <c r="L17" t="s">
        <v>147</v>
      </c>
      <c r="N17" t="s">
        <v>245</v>
      </c>
      <c r="O17" s="61">
        <v>30</v>
      </c>
      <c r="P17" t="s">
        <v>147</v>
      </c>
      <c r="Q17" t="s">
        <v>148</v>
      </c>
      <c r="R17" s="37">
        <v>2400000</v>
      </c>
      <c r="S17" s="37">
        <v>200000</v>
      </c>
      <c r="T17" s="37">
        <v>200000</v>
      </c>
      <c r="U17" s="37">
        <v>200000</v>
      </c>
      <c r="V17" s="37">
        <v>200000</v>
      </c>
      <c r="W17" s="37">
        <v>200000</v>
      </c>
      <c r="X17" s="37">
        <v>200000</v>
      </c>
      <c r="Y17" s="37">
        <v>200000</v>
      </c>
      <c r="Z17" s="37">
        <v>200000</v>
      </c>
      <c r="AA17" s="37">
        <v>200000</v>
      </c>
      <c r="AB17" s="37">
        <v>200000</v>
      </c>
      <c r="AC17" s="37">
        <v>200000</v>
      </c>
      <c r="AD17" s="37">
        <v>200000</v>
      </c>
    </row>
    <row r="18" spans="2:30" x14ac:dyDescent="0.3">
      <c r="B18">
        <v>14</v>
      </c>
      <c r="C18">
        <v>15</v>
      </c>
      <c r="D18">
        <v>10140</v>
      </c>
      <c r="E18">
        <v>1</v>
      </c>
      <c r="F18">
        <v>2</v>
      </c>
      <c r="G18">
        <v>0</v>
      </c>
      <c r="H18">
        <v>0</v>
      </c>
      <c r="I18">
        <v>1</v>
      </c>
      <c r="J18" t="s">
        <v>197</v>
      </c>
      <c r="K18" t="s">
        <v>173</v>
      </c>
      <c r="L18" t="s">
        <v>149</v>
      </c>
      <c r="N18" t="s">
        <v>248</v>
      </c>
      <c r="O18" s="61">
        <v>33</v>
      </c>
      <c r="P18" t="s">
        <v>149</v>
      </c>
      <c r="Q18" t="s">
        <v>149</v>
      </c>
      <c r="R18" s="37">
        <v>3600000</v>
      </c>
      <c r="S18" s="37">
        <v>300000</v>
      </c>
      <c r="T18" s="37">
        <v>300000</v>
      </c>
      <c r="U18" s="37">
        <v>300000</v>
      </c>
      <c r="V18" s="37">
        <v>300000</v>
      </c>
      <c r="W18" s="37">
        <v>300000</v>
      </c>
      <c r="X18" s="37">
        <v>300000</v>
      </c>
      <c r="Y18" s="37">
        <v>300000</v>
      </c>
      <c r="Z18" s="37">
        <v>300000</v>
      </c>
      <c r="AA18" s="37">
        <v>300000</v>
      </c>
      <c r="AB18" s="37">
        <v>300000</v>
      </c>
      <c r="AC18" s="37">
        <v>300000</v>
      </c>
      <c r="AD18" s="37">
        <v>300000</v>
      </c>
    </row>
    <row r="19" spans="2:30" x14ac:dyDescent="0.3">
      <c r="B19">
        <v>15</v>
      </c>
      <c r="C19">
        <v>16</v>
      </c>
      <c r="D19">
        <v>10150</v>
      </c>
      <c r="E19">
        <v>1</v>
      </c>
      <c r="F19">
        <v>2</v>
      </c>
      <c r="G19">
        <v>0</v>
      </c>
      <c r="H19">
        <v>0</v>
      </c>
      <c r="I19">
        <v>1</v>
      </c>
      <c r="J19" t="s">
        <v>197</v>
      </c>
      <c r="K19" t="s">
        <v>173</v>
      </c>
      <c r="L19" t="s">
        <v>150</v>
      </c>
      <c r="N19" t="s">
        <v>246</v>
      </c>
      <c r="O19" s="61">
        <v>31</v>
      </c>
      <c r="P19" t="s">
        <v>150</v>
      </c>
      <c r="Q19" t="s">
        <v>151</v>
      </c>
      <c r="R19" s="37">
        <v>3000000</v>
      </c>
      <c r="S19" s="37">
        <v>250000</v>
      </c>
      <c r="T19" s="37">
        <v>250000</v>
      </c>
      <c r="U19" s="37">
        <v>250000</v>
      </c>
      <c r="V19" s="37">
        <v>250000</v>
      </c>
      <c r="W19" s="37">
        <v>250000</v>
      </c>
      <c r="X19" s="37">
        <v>250000</v>
      </c>
      <c r="Y19" s="37">
        <v>250000</v>
      </c>
      <c r="Z19" s="37">
        <v>250000</v>
      </c>
      <c r="AA19" s="37">
        <v>250000</v>
      </c>
      <c r="AB19" s="37">
        <v>250000</v>
      </c>
      <c r="AC19" s="37">
        <v>250000</v>
      </c>
      <c r="AD19" s="37">
        <v>250000</v>
      </c>
    </row>
    <row r="20" spans="2:30" x14ac:dyDescent="0.3">
      <c r="B20">
        <v>16</v>
      </c>
      <c r="C20">
        <v>17</v>
      </c>
      <c r="D20">
        <v>10160</v>
      </c>
      <c r="E20">
        <v>1</v>
      </c>
      <c r="F20">
        <v>2</v>
      </c>
      <c r="G20">
        <v>0</v>
      </c>
      <c r="H20">
        <v>0</v>
      </c>
      <c r="I20">
        <v>1</v>
      </c>
      <c r="J20" t="s">
        <v>197</v>
      </c>
      <c r="K20" t="s">
        <v>173</v>
      </c>
      <c r="L20" t="s">
        <v>152</v>
      </c>
      <c r="N20" t="s">
        <v>247</v>
      </c>
      <c r="O20" s="61">
        <v>32</v>
      </c>
      <c r="P20" t="s">
        <v>152</v>
      </c>
      <c r="Q20" t="s">
        <v>153</v>
      </c>
      <c r="R20" s="37">
        <v>3000000</v>
      </c>
      <c r="S20" s="37">
        <v>250000</v>
      </c>
      <c r="T20" s="37">
        <v>250000</v>
      </c>
      <c r="U20" s="37">
        <v>250000</v>
      </c>
      <c r="V20" s="37">
        <v>250000</v>
      </c>
      <c r="W20" s="37">
        <v>250000</v>
      </c>
      <c r="X20" s="37">
        <v>250000</v>
      </c>
      <c r="Y20" s="37">
        <v>250000</v>
      </c>
      <c r="Z20" s="37">
        <v>250000</v>
      </c>
      <c r="AA20" s="37">
        <v>250000</v>
      </c>
      <c r="AB20" s="37">
        <v>250000</v>
      </c>
      <c r="AC20" s="37">
        <v>250000</v>
      </c>
      <c r="AD20" s="37">
        <v>250000</v>
      </c>
    </row>
    <row r="21" spans="2:30" x14ac:dyDescent="0.3">
      <c r="B21">
        <v>17</v>
      </c>
      <c r="C21">
        <v>18</v>
      </c>
      <c r="D21">
        <v>10170</v>
      </c>
      <c r="E21">
        <v>1</v>
      </c>
      <c r="F21">
        <v>0</v>
      </c>
      <c r="G21">
        <v>0</v>
      </c>
      <c r="H21">
        <v>1</v>
      </c>
      <c r="I21">
        <v>1</v>
      </c>
      <c r="O21" s="61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37">
        <v>0</v>
      </c>
      <c r="AD21" s="37">
        <v>0</v>
      </c>
    </row>
    <row r="22" spans="2:30" x14ac:dyDescent="0.3">
      <c r="B22">
        <v>18</v>
      </c>
      <c r="C22">
        <v>19</v>
      </c>
      <c r="D22">
        <v>10180</v>
      </c>
      <c r="E22">
        <v>1</v>
      </c>
      <c r="F22">
        <v>1</v>
      </c>
      <c r="G22">
        <v>1</v>
      </c>
      <c r="H22">
        <v>0</v>
      </c>
      <c r="I22">
        <v>1</v>
      </c>
      <c r="J22" t="s">
        <v>193</v>
      </c>
      <c r="K22" t="s">
        <v>173</v>
      </c>
      <c r="N22" t="s">
        <v>265</v>
      </c>
      <c r="O22" s="61">
        <v>1</v>
      </c>
      <c r="Q22" t="s">
        <v>352</v>
      </c>
      <c r="R22" s="37">
        <v>20400000</v>
      </c>
      <c r="S22" s="37">
        <v>1700000</v>
      </c>
      <c r="T22" s="37">
        <v>1700000</v>
      </c>
      <c r="U22" s="37">
        <v>1700000</v>
      </c>
      <c r="V22" s="37">
        <v>1700000</v>
      </c>
      <c r="W22" s="37">
        <v>1700000</v>
      </c>
      <c r="X22" s="37">
        <v>1700000</v>
      </c>
      <c r="Y22" s="37">
        <v>1700000</v>
      </c>
      <c r="Z22" s="37">
        <v>1700000</v>
      </c>
      <c r="AA22" s="37">
        <v>1700000</v>
      </c>
      <c r="AB22" s="37">
        <v>1700000</v>
      </c>
      <c r="AC22" s="37">
        <v>1700000</v>
      </c>
      <c r="AD22" s="37">
        <v>1700000</v>
      </c>
    </row>
    <row r="23" spans="2:30" x14ac:dyDescent="0.3">
      <c r="B23">
        <v>19</v>
      </c>
      <c r="C23">
        <v>20</v>
      </c>
      <c r="D23">
        <v>10190</v>
      </c>
      <c r="E23">
        <v>1</v>
      </c>
      <c r="F23">
        <v>2</v>
      </c>
      <c r="G23">
        <v>0</v>
      </c>
      <c r="H23">
        <v>0</v>
      </c>
      <c r="I23">
        <v>1</v>
      </c>
      <c r="J23" t="s">
        <v>198</v>
      </c>
      <c r="K23" t="s">
        <v>173</v>
      </c>
      <c r="L23" t="s">
        <v>134</v>
      </c>
      <c r="N23" t="s">
        <v>255</v>
      </c>
      <c r="O23" s="61">
        <v>44</v>
      </c>
      <c r="P23" t="s">
        <v>134</v>
      </c>
      <c r="Q23" t="s">
        <v>411</v>
      </c>
      <c r="R23" s="37">
        <v>4800000</v>
      </c>
      <c r="S23" s="37">
        <v>400000</v>
      </c>
      <c r="T23" s="37">
        <v>400000</v>
      </c>
      <c r="U23" s="37">
        <v>400000</v>
      </c>
      <c r="V23" s="37">
        <v>400000</v>
      </c>
      <c r="W23" s="37">
        <v>400000</v>
      </c>
      <c r="X23" s="37">
        <v>400000</v>
      </c>
      <c r="Y23" s="37">
        <v>400000</v>
      </c>
      <c r="Z23" s="37">
        <v>400000</v>
      </c>
      <c r="AA23" s="37">
        <v>400000</v>
      </c>
      <c r="AB23" s="37">
        <v>400000</v>
      </c>
      <c r="AC23" s="37">
        <v>400000</v>
      </c>
      <c r="AD23" s="37">
        <v>400000</v>
      </c>
    </row>
    <row r="24" spans="2:30" x14ac:dyDescent="0.3">
      <c r="B24">
        <v>20</v>
      </c>
      <c r="C24">
        <v>21</v>
      </c>
      <c r="D24">
        <v>10200</v>
      </c>
      <c r="E24">
        <v>1</v>
      </c>
      <c r="F24">
        <v>2</v>
      </c>
      <c r="G24">
        <v>0</v>
      </c>
      <c r="H24">
        <v>0</v>
      </c>
      <c r="I24">
        <v>1</v>
      </c>
      <c r="J24" t="s">
        <v>198</v>
      </c>
      <c r="K24" t="s">
        <v>173</v>
      </c>
      <c r="L24" t="s">
        <v>135</v>
      </c>
      <c r="N24" t="s">
        <v>256</v>
      </c>
      <c r="O24" s="61">
        <v>45</v>
      </c>
      <c r="P24" t="s">
        <v>135</v>
      </c>
      <c r="Q24" t="s">
        <v>412</v>
      </c>
      <c r="R24" s="37">
        <v>3600000</v>
      </c>
      <c r="S24" s="37">
        <v>300000</v>
      </c>
      <c r="T24" s="37">
        <v>300000</v>
      </c>
      <c r="U24" s="37">
        <v>300000</v>
      </c>
      <c r="V24" s="37">
        <v>300000</v>
      </c>
      <c r="W24" s="37">
        <v>300000</v>
      </c>
      <c r="X24" s="37">
        <v>300000</v>
      </c>
      <c r="Y24" s="37">
        <v>300000</v>
      </c>
      <c r="Z24" s="37">
        <v>300000</v>
      </c>
      <c r="AA24" s="37">
        <v>300000</v>
      </c>
      <c r="AB24" s="37">
        <v>300000</v>
      </c>
      <c r="AC24" s="37">
        <v>300000</v>
      </c>
      <c r="AD24" s="37">
        <v>300000</v>
      </c>
    </row>
    <row r="25" spans="2:30" x14ac:dyDescent="0.3">
      <c r="B25">
        <v>21</v>
      </c>
      <c r="C25">
        <v>22</v>
      </c>
      <c r="D25">
        <v>10210</v>
      </c>
      <c r="E25">
        <v>1</v>
      </c>
      <c r="F25">
        <v>2</v>
      </c>
      <c r="G25">
        <v>0</v>
      </c>
      <c r="H25">
        <v>0</v>
      </c>
      <c r="I25">
        <v>1</v>
      </c>
      <c r="J25" t="s">
        <v>198</v>
      </c>
      <c r="K25" t="s">
        <v>173</v>
      </c>
      <c r="L25" t="s">
        <v>136</v>
      </c>
      <c r="N25" t="s">
        <v>257</v>
      </c>
      <c r="O25" s="61">
        <v>46</v>
      </c>
      <c r="P25" t="s">
        <v>136</v>
      </c>
      <c r="Q25" t="s">
        <v>413</v>
      </c>
      <c r="R25" s="37">
        <v>2400000</v>
      </c>
      <c r="S25" s="37">
        <v>200000</v>
      </c>
      <c r="T25" s="37">
        <v>200000</v>
      </c>
      <c r="U25" s="37">
        <v>200000</v>
      </c>
      <c r="V25" s="37">
        <v>200000</v>
      </c>
      <c r="W25" s="37">
        <v>200000</v>
      </c>
      <c r="X25" s="37">
        <v>200000</v>
      </c>
      <c r="Y25" s="37">
        <v>200000</v>
      </c>
      <c r="Z25" s="37">
        <v>200000</v>
      </c>
      <c r="AA25" s="37">
        <v>200000</v>
      </c>
      <c r="AB25" s="37">
        <v>200000</v>
      </c>
      <c r="AC25" s="37">
        <v>200000</v>
      </c>
      <c r="AD25" s="37">
        <v>200000</v>
      </c>
    </row>
    <row r="26" spans="2:30" x14ac:dyDescent="0.3">
      <c r="B26">
        <v>22</v>
      </c>
      <c r="C26">
        <v>23</v>
      </c>
      <c r="D26">
        <v>10220</v>
      </c>
      <c r="E26">
        <v>1</v>
      </c>
      <c r="F26">
        <v>2</v>
      </c>
      <c r="G26">
        <v>0</v>
      </c>
      <c r="H26">
        <v>0</v>
      </c>
      <c r="I26">
        <v>1</v>
      </c>
      <c r="J26" t="s">
        <v>198</v>
      </c>
      <c r="K26" t="s">
        <v>173</v>
      </c>
      <c r="L26" t="s">
        <v>185</v>
      </c>
      <c r="N26" t="s">
        <v>258</v>
      </c>
      <c r="O26" s="61">
        <v>47</v>
      </c>
      <c r="P26" t="s">
        <v>185</v>
      </c>
      <c r="Q26" t="s">
        <v>414</v>
      </c>
      <c r="R26" s="37">
        <v>3600000</v>
      </c>
      <c r="S26" s="37">
        <v>300000</v>
      </c>
      <c r="T26" s="37">
        <v>300000</v>
      </c>
      <c r="U26" s="37">
        <v>300000</v>
      </c>
      <c r="V26" s="37">
        <v>300000</v>
      </c>
      <c r="W26" s="37">
        <v>300000</v>
      </c>
      <c r="X26" s="37">
        <v>300000</v>
      </c>
      <c r="Y26" s="37">
        <v>300000</v>
      </c>
      <c r="Z26" s="37">
        <v>300000</v>
      </c>
      <c r="AA26" s="37">
        <v>300000</v>
      </c>
      <c r="AB26" s="37">
        <v>300000</v>
      </c>
      <c r="AC26" s="37">
        <v>300000</v>
      </c>
      <c r="AD26" s="37">
        <v>300000</v>
      </c>
    </row>
    <row r="27" spans="2:30" x14ac:dyDescent="0.3">
      <c r="B27">
        <v>23</v>
      </c>
      <c r="C27">
        <v>24</v>
      </c>
      <c r="D27">
        <v>10230</v>
      </c>
      <c r="E27">
        <v>1</v>
      </c>
      <c r="F27">
        <v>2</v>
      </c>
      <c r="G27">
        <v>0</v>
      </c>
      <c r="H27">
        <v>0</v>
      </c>
      <c r="I27">
        <v>1</v>
      </c>
      <c r="J27" t="s">
        <v>198</v>
      </c>
      <c r="K27" t="s">
        <v>173</v>
      </c>
      <c r="L27" t="s">
        <v>186</v>
      </c>
      <c r="N27" t="s">
        <v>259</v>
      </c>
      <c r="O27" s="61">
        <v>48</v>
      </c>
      <c r="P27" t="s">
        <v>186</v>
      </c>
      <c r="Q27" t="s">
        <v>415</v>
      </c>
      <c r="R27" s="37">
        <v>3000000</v>
      </c>
      <c r="S27" s="37">
        <v>250000</v>
      </c>
      <c r="T27" s="37">
        <v>250000</v>
      </c>
      <c r="U27" s="37">
        <v>250000</v>
      </c>
      <c r="V27" s="37">
        <v>250000</v>
      </c>
      <c r="W27" s="37">
        <v>250000</v>
      </c>
      <c r="X27" s="37">
        <v>250000</v>
      </c>
      <c r="Y27" s="37">
        <v>250000</v>
      </c>
      <c r="Z27" s="37">
        <v>250000</v>
      </c>
      <c r="AA27" s="37">
        <v>250000</v>
      </c>
      <c r="AB27" s="37">
        <v>250000</v>
      </c>
      <c r="AC27" s="37">
        <v>250000</v>
      </c>
      <c r="AD27" s="37">
        <v>250000</v>
      </c>
    </row>
    <row r="28" spans="2:30" hidden="1" x14ac:dyDescent="0.3">
      <c r="B28">
        <v>24</v>
      </c>
      <c r="C28">
        <v>25</v>
      </c>
      <c r="D28">
        <v>10240</v>
      </c>
      <c r="E28">
        <v>1</v>
      </c>
      <c r="F28">
        <v>2</v>
      </c>
      <c r="G28">
        <v>0</v>
      </c>
      <c r="H28">
        <v>1</v>
      </c>
      <c r="I28">
        <v>0</v>
      </c>
      <c r="O28" s="61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37">
        <v>0</v>
      </c>
    </row>
    <row r="29" spans="2:30" x14ac:dyDescent="0.3">
      <c r="B29">
        <v>25</v>
      </c>
      <c r="C29">
        <v>26</v>
      </c>
      <c r="D29">
        <v>10250</v>
      </c>
      <c r="E29">
        <v>1</v>
      </c>
      <c r="F29">
        <v>0</v>
      </c>
      <c r="G29">
        <v>0</v>
      </c>
      <c r="H29">
        <v>1</v>
      </c>
      <c r="I29">
        <v>1</v>
      </c>
      <c r="O29" s="61">
        <v>0</v>
      </c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</row>
    <row r="30" spans="2:30" x14ac:dyDescent="0.3">
      <c r="B30">
        <v>26</v>
      </c>
      <c r="C30">
        <v>27</v>
      </c>
      <c r="D30">
        <v>20000</v>
      </c>
      <c r="E30">
        <v>2</v>
      </c>
      <c r="F30">
        <v>-3</v>
      </c>
      <c r="G30">
        <v>0</v>
      </c>
      <c r="H30">
        <v>1</v>
      </c>
      <c r="I30">
        <v>1</v>
      </c>
      <c r="O30" s="61">
        <v>0</v>
      </c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</row>
    <row r="31" spans="2:30" x14ac:dyDescent="0.3">
      <c r="B31">
        <v>27</v>
      </c>
      <c r="C31">
        <v>28</v>
      </c>
      <c r="D31">
        <v>20010</v>
      </c>
      <c r="E31">
        <v>2</v>
      </c>
      <c r="F31">
        <v>-2</v>
      </c>
      <c r="G31">
        <v>0</v>
      </c>
      <c r="H31">
        <v>1</v>
      </c>
      <c r="I31">
        <v>1</v>
      </c>
      <c r="O31" s="61">
        <v>0</v>
      </c>
      <c r="Q31" t="s">
        <v>170</v>
      </c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</row>
    <row r="32" spans="2:30" x14ac:dyDescent="0.3">
      <c r="B32">
        <v>28</v>
      </c>
      <c r="C32">
        <v>29</v>
      </c>
      <c r="D32">
        <v>20020</v>
      </c>
      <c r="E32">
        <v>2</v>
      </c>
      <c r="F32">
        <v>-1</v>
      </c>
      <c r="G32">
        <v>0</v>
      </c>
      <c r="H32">
        <v>1</v>
      </c>
      <c r="I32">
        <v>1</v>
      </c>
      <c r="O32" s="61">
        <v>0</v>
      </c>
      <c r="P32" t="s">
        <v>267</v>
      </c>
      <c r="Q32" t="s">
        <v>268</v>
      </c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</row>
    <row r="33" spans="2:30" x14ac:dyDescent="0.3">
      <c r="B33">
        <v>29</v>
      </c>
      <c r="C33">
        <v>30</v>
      </c>
      <c r="D33">
        <v>20030</v>
      </c>
      <c r="E33">
        <v>2</v>
      </c>
      <c r="F33">
        <v>0</v>
      </c>
      <c r="G33">
        <v>0</v>
      </c>
      <c r="H33">
        <v>1</v>
      </c>
      <c r="I33">
        <v>1</v>
      </c>
      <c r="O33" s="61">
        <v>0</v>
      </c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</row>
    <row r="34" spans="2:30" x14ac:dyDescent="0.3">
      <c r="B34">
        <v>30</v>
      </c>
      <c r="C34">
        <v>31</v>
      </c>
      <c r="D34">
        <v>20040</v>
      </c>
      <c r="E34">
        <v>2</v>
      </c>
      <c r="F34">
        <v>1</v>
      </c>
      <c r="G34">
        <v>1</v>
      </c>
      <c r="H34">
        <v>0</v>
      </c>
      <c r="I34">
        <v>1</v>
      </c>
      <c r="J34" t="s">
        <v>193</v>
      </c>
      <c r="K34" t="s">
        <v>133</v>
      </c>
      <c r="N34" t="s">
        <v>266</v>
      </c>
      <c r="O34" s="61">
        <v>2</v>
      </c>
      <c r="Q34" t="s">
        <v>350</v>
      </c>
      <c r="R34" s="37">
        <v>9300000</v>
      </c>
      <c r="S34" s="37">
        <v>775000</v>
      </c>
      <c r="T34" s="37">
        <v>775000</v>
      </c>
      <c r="U34" s="37">
        <v>775000</v>
      </c>
      <c r="V34" s="37">
        <v>775000</v>
      </c>
      <c r="W34" s="37">
        <v>775000</v>
      </c>
      <c r="X34" s="37">
        <v>775000</v>
      </c>
      <c r="Y34" s="37">
        <v>775000</v>
      </c>
      <c r="Z34" s="37">
        <v>775000</v>
      </c>
      <c r="AA34" s="37">
        <v>775000</v>
      </c>
      <c r="AB34" s="37">
        <v>775000</v>
      </c>
      <c r="AC34" s="37">
        <v>775000</v>
      </c>
      <c r="AD34" s="37">
        <v>775000</v>
      </c>
    </row>
    <row r="35" spans="2:30" x14ac:dyDescent="0.3">
      <c r="B35">
        <v>31</v>
      </c>
      <c r="C35">
        <v>32</v>
      </c>
      <c r="D35">
        <v>20050</v>
      </c>
      <c r="E35">
        <v>2</v>
      </c>
      <c r="F35">
        <v>2</v>
      </c>
      <c r="G35">
        <v>0</v>
      </c>
      <c r="H35">
        <v>0</v>
      </c>
      <c r="I35">
        <v>1</v>
      </c>
      <c r="J35" t="s">
        <v>196</v>
      </c>
      <c r="K35" t="s">
        <v>133</v>
      </c>
      <c r="L35" t="s">
        <v>418</v>
      </c>
      <c r="N35" t="s">
        <v>442</v>
      </c>
      <c r="O35" s="61">
        <v>15</v>
      </c>
      <c r="P35" t="s">
        <v>418</v>
      </c>
      <c r="Q35" t="s">
        <v>140</v>
      </c>
      <c r="R35" s="37">
        <v>3300000</v>
      </c>
      <c r="S35" s="37">
        <v>275000</v>
      </c>
      <c r="T35" s="37">
        <v>275000</v>
      </c>
      <c r="U35" s="37">
        <v>275000</v>
      </c>
      <c r="V35" s="37">
        <v>275000</v>
      </c>
      <c r="W35" s="37">
        <v>275000</v>
      </c>
      <c r="X35" s="37">
        <v>275000</v>
      </c>
      <c r="Y35" s="37">
        <v>275000</v>
      </c>
      <c r="Z35" s="37">
        <v>275000</v>
      </c>
      <c r="AA35" s="37">
        <v>275000</v>
      </c>
      <c r="AB35" s="37">
        <v>275000</v>
      </c>
      <c r="AC35" s="37">
        <v>275000</v>
      </c>
      <c r="AD35" s="37">
        <v>275000</v>
      </c>
    </row>
    <row r="36" spans="2:30" x14ac:dyDescent="0.3">
      <c r="B36">
        <v>32</v>
      </c>
      <c r="C36">
        <v>33</v>
      </c>
      <c r="D36">
        <v>20060</v>
      </c>
      <c r="E36">
        <v>2</v>
      </c>
      <c r="F36">
        <v>2</v>
      </c>
      <c r="G36">
        <v>0</v>
      </c>
      <c r="H36">
        <v>0</v>
      </c>
      <c r="I36">
        <v>1</v>
      </c>
      <c r="J36" t="s">
        <v>196</v>
      </c>
      <c r="K36" t="s">
        <v>133</v>
      </c>
      <c r="L36" t="s">
        <v>419</v>
      </c>
      <c r="N36" t="s">
        <v>429</v>
      </c>
      <c r="O36" s="61">
        <v>16</v>
      </c>
      <c r="P36" t="s">
        <v>419</v>
      </c>
      <c r="Q36" t="s">
        <v>141</v>
      </c>
      <c r="R36" s="37">
        <v>3600000</v>
      </c>
      <c r="S36" s="37">
        <v>300000</v>
      </c>
      <c r="T36" s="37">
        <v>300000</v>
      </c>
      <c r="U36" s="37">
        <v>300000</v>
      </c>
      <c r="V36" s="37">
        <v>300000</v>
      </c>
      <c r="W36" s="37">
        <v>300000</v>
      </c>
      <c r="X36" s="37">
        <v>300000</v>
      </c>
      <c r="Y36" s="37">
        <v>300000</v>
      </c>
      <c r="Z36" s="37">
        <v>300000</v>
      </c>
      <c r="AA36" s="37">
        <v>300000</v>
      </c>
      <c r="AB36" s="37">
        <v>300000</v>
      </c>
      <c r="AC36" s="37">
        <v>300000</v>
      </c>
      <c r="AD36" s="37">
        <v>300000</v>
      </c>
    </row>
    <row r="37" spans="2:30" x14ac:dyDescent="0.3">
      <c r="B37">
        <v>33</v>
      </c>
      <c r="C37">
        <v>34</v>
      </c>
      <c r="D37">
        <v>20070</v>
      </c>
      <c r="E37">
        <v>2</v>
      </c>
      <c r="F37">
        <v>2</v>
      </c>
      <c r="G37">
        <v>0</v>
      </c>
      <c r="H37">
        <v>0</v>
      </c>
      <c r="I37">
        <v>1</v>
      </c>
      <c r="J37" t="s">
        <v>196</v>
      </c>
      <c r="K37" t="s">
        <v>133</v>
      </c>
      <c r="L37" t="s">
        <v>420</v>
      </c>
      <c r="N37" t="s">
        <v>430</v>
      </c>
      <c r="O37" s="61">
        <v>17</v>
      </c>
      <c r="P37" t="s">
        <v>420</v>
      </c>
      <c r="Q37" t="s">
        <v>142</v>
      </c>
      <c r="R37" s="37">
        <v>2400000</v>
      </c>
      <c r="S37" s="37">
        <v>200000</v>
      </c>
      <c r="T37" s="37">
        <v>200000</v>
      </c>
      <c r="U37" s="37">
        <v>200000</v>
      </c>
      <c r="V37" s="37">
        <v>200000</v>
      </c>
      <c r="W37" s="37">
        <v>200000</v>
      </c>
      <c r="X37" s="37">
        <v>200000</v>
      </c>
      <c r="Y37" s="37">
        <v>200000</v>
      </c>
      <c r="Z37" s="37">
        <v>200000</v>
      </c>
      <c r="AA37" s="37">
        <v>200000</v>
      </c>
      <c r="AB37" s="37">
        <v>200000</v>
      </c>
      <c r="AC37" s="37">
        <v>200000</v>
      </c>
      <c r="AD37" s="37">
        <v>200000</v>
      </c>
    </row>
    <row r="38" spans="2:30" hidden="1" x14ac:dyDescent="0.3">
      <c r="B38">
        <v>34</v>
      </c>
      <c r="C38">
        <v>35</v>
      </c>
      <c r="D38">
        <v>20080</v>
      </c>
      <c r="E38">
        <v>2</v>
      </c>
      <c r="F38">
        <v>2</v>
      </c>
      <c r="G38">
        <v>0</v>
      </c>
      <c r="H38">
        <v>1</v>
      </c>
      <c r="I38">
        <v>0</v>
      </c>
      <c r="J38" t="s">
        <v>196</v>
      </c>
      <c r="K38" t="s">
        <v>133</v>
      </c>
      <c r="L38" t="s">
        <v>421</v>
      </c>
      <c r="N38" t="s">
        <v>448</v>
      </c>
      <c r="O38" s="61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</row>
    <row r="39" spans="2:30" hidden="1" x14ac:dyDescent="0.3">
      <c r="B39">
        <v>35</v>
      </c>
      <c r="C39">
        <v>36</v>
      </c>
      <c r="D39">
        <v>20090</v>
      </c>
      <c r="E39">
        <v>2</v>
      </c>
      <c r="F39">
        <v>2</v>
      </c>
      <c r="G39">
        <v>0</v>
      </c>
      <c r="H39">
        <v>1</v>
      </c>
      <c r="I39">
        <v>0</v>
      </c>
      <c r="J39" t="s">
        <v>196</v>
      </c>
      <c r="K39" t="s">
        <v>133</v>
      </c>
      <c r="L39" t="s">
        <v>422</v>
      </c>
      <c r="N39" t="s">
        <v>449</v>
      </c>
      <c r="O39" s="61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</row>
    <row r="40" spans="2:30" x14ac:dyDescent="0.3">
      <c r="B40">
        <v>36</v>
      </c>
      <c r="C40">
        <v>37</v>
      </c>
      <c r="D40">
        <v>20100</v>
      </c>
      <c r="E40">
        <v>2</v>
      </c>
      <c r="F40">
        <v>0</v>
      </c>
      <c r="G40">
        <v>0</v>
      </c>
      <c r="H40">
        <v>1</v>
      </c>
      <c r="I40">
        <v>1</v>
      </c>
      <c r="O40" s="61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</row>
    <row r="41" spans="2:30" x14ac:dyDescent="0.3">
      <c r="B41">
        <v>37</v>
      </c>
      <c r="C41">
        <v>38</v>
      </c>
      <c r="D41">
        <v>20110</v>
      </c>
      <c r="E41">
        <v>2</v>
      </c>
      <c r="F41">
        <v>1</v>
      </c>
      <c r="G41">
        <v>1</v>
      </c>
      <c r="H41">
        <v>0</v>
      </c>
      <c r="I41">
        <v>1</v>
      </c>
      <c r="J41" t="s">
        <v>193</v>
      </c>
      <c r="K41" t="s">
        <v>133</v>
      </c>
      <c r="N41" t="s">
        <v>266</v>
      </c>
      <c r="O41" s="61">
        <v>2</v>
      </c>
      <c r="Q41" t="s">
        <v>351</v>
      </c>
      <c r="R41" s="37">
        <v>9300000</v>
      </c>
      <c r="S41" s="37">
        <v>775000</v>
      </c>
      <c r="T41" s="37">
        <v>775000</v>
      </c>
      <c r="U41" s="37">
        <v>775000</v>
      </c>
      <c r="V41" s="37">
        <v>775000</v>
      </c>
      <c r="W41" s="37">
        <v>775000</v>
      </c>
      <c r="X41" s="37">
        <v>775000</v>
      </c>
      <c r="Y41" s="37">
        <v>775000</v>
      </c>
      <c r="Z41" s="37">
        <v>775000</v>
      </c>
      <c r="AA41" s="37">
        <v>775000</v>
      </c>
      <c r="AB41" s="37">
        <v>775000</v>
      </c>
      <c r="AC41" s="37">
        <v>775000</v>
      </c>
      <c r="AD41" s="37">
        <v>775000</v>
      </c>
    </row>
    <row r="42" spans="2:30" x14ac:dyDescent="0.3">
      <c r="B42">
        <v>38</v>
      </c>
      <c r="C42">
        <v>39</v>
      </c>
      <c r="D42">
        <v>20120</v>
      </c>
      <c r="E42">
        <v>2</v>
      </c>
      <c r="F42">
        <v>2</v>
      </c>
      <c r="G42">
        <v>0</v>
      </c>
      <c r="H42">
        <v>0</v>
      </c>
      <c r="I42">
        <v>1</v>
      </c>
      <c r="J42" t="s">
        <v>197</v>
      </c>
      <c r="K42" t="s">
        <v>133</v>
      </c>
      <c r="L42" t="s">
        <v>145</v>
      </c>
      <c r="N42" t="s">
        <v>254</v>
      </c>
      <c r="O42" s="61">
        <v>39</v>
      </c>
      <c r="P42" t="s">
        <v>145</v>
      </c>
      <c r="Q42" t="s">
        <v>146</v>
      </c>
      <c r="R42" s="37">
        <v>3600000</v>
      </c>
      <c r="S42" s="37">
        <v>300000</v>
      </c>
      <c r="T42" s="37">
        <v>300000</v>
      </c>
      <c r="U42" s="37">
        <v>300000</v>
      </c>
      <c r="V42" s="37">
        <v>300000</v>
      </c>
      <c r="W42" s="37">
        <v>300000</v>
      </c>
      <c r="X42" s="37">
        <v>300000</v>
      </c>
      <c r="Y42" s="37">
        <v>300000</v>
      </c>
      <c r="Z42" s="37">
        <v>300000</v>
      </c>
      <c r="AA42" s="37">
        <v>300000</v>
      </c>
      <c r="AB42" s="37">
        <v>300000</v>
      </c>
      <c r="AC42" s="37">
        <v>300000</v>
      </c>
      <c r="AD42" s="37">
        <v>300000</v>
      </c>
    </row>
    <row r="43" spans="2:30" x14ac:dyDescent="0.3">
      <c r="B43">
        <v>39</v>
      </c>
      <c r="C43">
        <v>40</v>
      </c>
      <c r="D43">
        <v>20130</v>
      </c>
      <c r="E43">
        <v>2</v>
      </c>
      <c r="F43">
        <v>2</v>
      </c>
      <c r="G43">
        <v>0</v>
      </c>
      <c r="H43">
        <v>0</v>
      </c>
      <c r="I43">
        <v>1</v>
      </c>
      <c r="J43" t="s">
        <v>197</v>
      </c>
      <c r="K43" t="s">
        <v>133</v>
      </c>
      <c r="L43" t="s">
        <v>147</v>
      </c>
      <c r="N43" t="s">
        <v>250</v>
      </c>
      <c r="O43" s="61">
        <v>35</v>
      </c>
      <c r="P43" t="s">
        <v>147</v>
      </c>
      <c r="Q43" t="s">
        <v>148</v>
      </c>
      <c r="R43" s="37">
        <v>1500000</v>
      </c>
      <c r="S43" s="37">
        <v>125000</v>
      </c>
      <c r="T43" s="37">
        <v>125000</v>
      </c>
      <c r="U43" s="37">
        <v>125000</v>
      </c>
      <c r="V43" s="37">
        <v>125000</v>
      </c>
      <c r="W43" s="37">
        <v>125000</v>
      </c>
      <c r="X43" s="37">
        <v>125000</v>
      </c>
      <c r="Y43" s="37">
        <v>125000</v>
      </c>
      <c r="Z43" s="37">
        <v>125000</v>
      </c>
      <c r="AA43" s="37">
        <v>125000</v>
      </c>
      <c r="AB43" s="37">
        <v>125000</v>
      </c>
      <c r="AC43" s="37">
        <v>125000</v>
      </c>
      <c r="AD43" s="37">
        <v>125000</v>
      </c>
    </row>
    <row r="44" spans="2:30" x14ac:dyDescent="0.3">
      <c r="B44">
        <v>40</v>
      </c>
      <c r="C44">
        <v>41</v>
      </c>
      <c r="D44">
        <v>20140</v>
      </c>
      <c r="E44">
        <v>2</v>
      </c>
      <c r="F44">
        <v>2</v>
      </c>
      <c r="G44">
        <v>0</v>
      </c>
      <c r="H44">
        <v>0</v>
      </c>
      <c r="I44">
        <v>1</v>
      </c>
      <c r="J44" t="s">
        <v>197</v>
      </c>
      <c r="K44" t="s">
        <v>133</v>
      </c>
      <c r="L44" t="s">
        <v>149</v>
      </c>
      <c r="N44" t="s">
        <v>253</v>
      </c>
      <c r="O44" s="61">
        <v>38</v>
      </c>
      <c r="P44" t="s">
        <v>149</v>
      </c>
      <c r="Q44" t="s">
        <v>149</v>
      </c>
      <c r="R44" s="37">
        <v>1800000</v>
      </c>
      <c r="S44" s="37">
        <v>150000</v>
      </c>
      <c r="T44" s="37">
        <v>150000</v>
      </c>
      <c r="U44" s="37">
        <v>150000</v>
      </c>
      <c r="V44" s="37">
        <v>150000</v>
      </c>
      <c r="W44" s="37">
        <v>150000</v>
      </c>
      <c r="X44" s="37">
        <v>150000</v>
      </c>
      <c r="Y44" s="37">
        <v>150000</v>
      </c>
      <c r="Z44" s="37">
        <v>150000</v>
      </c>
      <c r="AA44" s="37">
        <v>150000</v>
      </c>
      <c r="AB44" s="37">
        <v>150000</v>
      </c>
      <c r="AC44" s="37">
        <v>150000</v>
      </c>
      <c r="AD44" s="37">
        <v>150000</v>
      </c>
    </row>
    <row r="45" spans="2:30" x14ac:dyDescent="0.3">
      <c r="B45">
        <v>41</v>
      </c>
      <c r="C45">
        <v>42</v>
      </c>
      <c r="D45">
        <v>20150</v>
      </c>
      <c r="E45">
        <v>2</v>
      </c>
      <c r="F45">
        <v>2</v>
      </c>
      <c r="G45">
        <v>0</v>
      </c>
      <c r="H45">
        <v>0</v>
      </c>
      <c r="I45">
        <v>1</v>
      </c>
      <c r="J45" t="s">
        <v>197</v>
      </c>
      <c r="K45" t="s">
        <v>133</v>
      </c>
      <c r="L45" t="s">
        <v>150</v>
      </c>
      <c r="N45" t="s">
        <v>251</v>
      </c>
      <c r="O45" s="61">
        <v>36</v>
      </c>
      <c r="P45" t="s">
        <v>150</v>
      </c>
      <c r="Q45" t="s">
        <v>151</v>
      </c>
      <c r="R45" s="37">
        <v>1200000</v>
      </c>
      <c r="S45" s="37">
        <v>100000</v>
      </c>
      <c r="T45" s="37">
        <v>100000</v>
      </c>
      <c r="U45" s="37">
        <v>100000</v>
      </c>
      <c r="V45" s="37">
        <v>100000</v>
      </c>
      <c r="W45" s="37">
        <v>100000</v>
      </c>
      <c r="X45" s="37">
        <v>100000</v>
      </c>
      <c r="Y45" s="37">
        <v>100000</v>
      </c>
      <c r="Z45" s="37">
        <v>100000</v>
      </c>
      <c r="AA45" s="37">
        <v>100000</v>
      </c>
      <c r="AB45" s="37">
        <v>100000</v>
      </c>
      <c r="AC45" s="37">
        <v>100000</v>
      </c>
      <c r="AD45" s="37">
        <v>100000</v>
      </c>
    </row>
    <row r="46" spans="2:30" x14ac:dyDescent="0.3">
      <c r="B46">
        <v>42</v>
      </c>
      <c r="C46">
        <v>43</v>
      </c>
      <c r="D46">
        <v>20160</v>
      </c>
      <c r="E46">
        <v>2</v>
      </c>
      <c r="F46">
        <v>2</v>
      </c>
      <c r="G46">
        <v>0</v>
      </c>
      <c r="H46">
        <v>0</v>
      </c>
      <c r="I46">
        <v>1</v>
      </c>
      <c r="J46" t="s">
        <v>197</v>
      </c>
      <c r="K46" t="s">
        <v>133</v>
      </c>
      <c r="L46" t="s">
        <v>152</v>
      </c>
      <c r="N46" t="s">
        <v>252</v>
      </c>
      <c r="O46" s="61">
        <v>37</v>
      </c>
      <c r="P46" t="s">
        <v>152</v>
      </c>
      <c r="Q46" t="s">
        <v>153</v>
      </c>
      <c r="R46" s="37">
        <v>1200000</v>
      </c>
      <c r="S46" s="37">
        <v>100000</v>
      </c>
      <c r="T46" s="37">
        <v>100000</v>
      </c>
      <c r="U46" s="37">
        <v>100000</v>
      </c>
      <c r="V46" s="37">
        <v>100000</v>
      </c>
      <c r="W46" s="37">
        <v>100000</v>
      </c>
      <c r="X46" s="37">
        <v>100000</v>
      </c>
      <c r="Y46" s="37">
        <v>100000</v>
      </c>
      <c r="Z46" s="37">
        <v>100000</v>
      </c>
      <c r="AA46" s="37">
        <v>100000</v>
      </c>
      <c r="AB46" s="37">
        <v>100000</v>
      </c>
      <c r="AC46" s="37">
        <v>100000</v>
      </c>
      <c r="AD46" s="37">
        <v>100000</v>
      </c>
    </row>
    <row r="47" spans="2:30" x14ac:dyDescent="0.3">
      <c r="B47">
        <v>43</v>
      </c>
      <c r="C47">
        <v>44</v>
      </c>
      <c r="D47">
        <v>20170</v>
      </c>
      <c r="E47">
        <v>2</v>
      </c>
      <c r="F47">
        <v>0</v>
      </c>
      <c r="G47">
        <v>0</v>
      </c>
      <c r="H47">
        <v>1</v>
      </c>
      <c r="I47">
        <v>1</v>
      </c>
      <c r="O47" s="61">
        <v>0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0</v>
      </c>
      <c r="AD47" s="37">
        <v>0</v>
      </c>
    </row>
    <row r="48" spans="2:30" x14ac:dyDescent="0.3">
      <c r="B48">
        <v>44</v>
      </c>
      <c r="C48">
        <v>45</v>
      </c>
      <c r="D48">
        <v>20180</v>
      </c>
      <c r="E48">
        <v>2</v>
      </c>
      <c r="F48">
        <v>1</v>
      </c>
      <c r="G48">
        <v>1</v>
      </c>
      <c r="H48">
        <v>0</v>
      </c>
      <c r="I48">
        <v>1</v>
      </c>
      <c r="J48" t="s">
        <v>193</v>
      </c>
      <c r="K48" t="s">
        <v>133</v>
      </c>
      <c r="N48" t="s">
        <v>266</v>
      </c>
      <c r="O48" s="61">
        <v>2</v>
      </c>
      <c r="Q48" t="s">
        <v>353</v>
      </c>
      <c r="R48" s="37">
        <v>9300000</v>
      </c>
      <c r="S48" s="37">
        <v>775000</v>
      </c>
      <c r="T48" s="37">
        <v>775000</v>
      </c>
      <c r="U48" s="37">
        <v>775000</v>
      </c>
      <c r="V48" s="37">
        <v>775000</v>
      </c>
      <c r="W48" s="37">
        <v>775000</v>
      </c>
      <c r="X48" s="37">
        <v>775000</v>
      </c>
      <c r="Y48" s="37">
        <v>775000</v>
      </c>
      <c r="Z48" s="37">
        <v>775000</v>
      </c>
      <c r="AA48" s="37">
        <v>775000</v>
      </c>
      <c r="AB48" s="37">
        <v>775000</v>
      </c>
      <c r="AC48" s="37">
        <v>775000</v>
      </c>
      <c r="AD48" s="37">
        <v>775000</v>
      </c>
    </row>
    <row r="49" spans="2:30" x14ac:dyDescent="0.3">
      <c r="B49">
        <v>45</v>
      </c>
      <c r="C49">
        <v>46</v>
      </c>
      <c r="D49">
        <v>20190</v>
      </c>
      <c r="E49">
        <v>2</v>
      </c>
      <c r="F49">
        <v>2</v>
      </c>
      <c r="G49">
        <v>0</v>
      </c>
      <c r="H49">
        <v>0</v>
      </c>
      <c r="I49">
        <v>1</v>
      </c>
      <c r="J49" t="s">
        <v>198</v>
      </c>
      <c r="K49" t="s">
        <v>133</v>
      </c>
      <c r="L49" t="s">
        <v>137</v>
      </c>
      <c r="N49" t="s">
        <v>261</v>
      </c>
      <c r="O49" s="61">
        <v>50</v>
      </c>
      <c r="P49" t="s">
        <v>137</v>
      </c>
      <c r="Q49" t="s">
        <v>404</v>
      </c>
      <c r="R49" s="37">
        <v>3300000</v>
      </c>
      <c r="S49" s="37">
        <v>275000</v>
      </c>
      <c r="T49" s="37">
        <v>275000</v>
      </c>
      <c r="U49" s="37">
        <v>275000</v>
      </c>
      <c r="V49" s="37">
        <v>275000</v>
      </c>
      <c r="W49" s="37">
        <v>275000</v>
      </c>
      <c r="X49" s="37">
        <v>275000</v>
      </c>
      <c r="Y49" s="37">
        <v>275000</v>
      </c>
      <c r="Z49" s="37">
        <v>275000</v>
      </c>
      <c r="AA49" s="37">
        <v>275000</v>
      </c>
      <c r="AB49" s="37">
        <v>275000</v>
      </c>
      <c r="AC49" s="37">
        <v>275000</v>
      </c>
      <c r="AD49" s="37">
        <v>275000</v>
      </c>
    </row>
    <row r="50" spans="2:30" x14ac:dyDescent="0.3">
      <c r="B50">
        <v>46</v>
      </c>
      <c r="C50">
        <v>47</v>
      </c>
      <c r="D50">
        <v>20200</v>
      </c>
      <c r="E50">
        <v>2</v>
      </c>
      <c r="F50">
        <v>2</v>
      </c>
      <c r="G50">
        <v>0</v>
      </c>
      <c r="H50">
        <v>0</v>
      </c>
      <c r="I50">
        <v>1</v>
      </c>
      <c r="J50" t="s">
        <v>198</v>
      </c>
      <c r="K50" t="s">
        <v>133</v>
      </c>
      <c r="L50" t="s">
        <v>138</v>
      </c>
      <c r="N50" t="s">
        <v>262</v>
      </c>
      <c r="O50" s="61">
        <v>51</v>
      </c>
      <c r="P50" t="s">
        <v>138</v>
      </c>
      <c r="Q50" t="s">
        <v>405</v>
      </c>
      <c r="R50" s="37">
        <v>1800000</v>
      </c>
      <c r="S50" s="37">
        <v>150000</v>
      </c>
      <c r="T50" s="37">
        <v>150000</v>
      </c>
      <c r="U50" s="37">
        <v>150000</v>
      </c>
      <c r="V50" s="37">
        <v>150000</v>
      </c>
      <c r="W50" s="37">
        <v>150000</v>
      </c>
      <c r="X50" s="37">
        <v>150000</v>
      </c>
      <c r="Y50" s="37">
        <v>150000</v>
      </c>
      <c r="Z50" s="37">
        <v>150000</v>
      </c>
      <c r="AA50" s="37">
        <v>150000</v>
      </c>
      <c r="AB50" s="37">
        <v>150000</v>
      </c>
      <c r="AC50" s="37">
        <v>150000</v>
      </c>
      <c r="AD50" s="37">
        <v>150000</v>
      </c>
    </row>
    <row r="51" spans="2:30" x14ac:dyDescent="0.3">
      <c r="B51">
        <v>47</v>
      </c>
      <c r="C51">
        <v>48</v>
      </c>
      <c r="D51">
        <v>20210</v>
      </c>
      <c r="E51">
        <v>2</v>
      </c>
      <c r="F51">
        <v>2</v>
      </c>
      <c r="G51">
        <v>0</v>
      </c>
      <c r="H51">
        <v>0</v>
      </c>
      <c r="I51">
        <v>1</v>
      </c>
      <c r="J51" t="s">
        <v>198</v>
      </c>
      <c r="K51" t="s">
        <v>133</v>
      </c>
      <c r="L51" t="s">
        <v>139</v>
      </c>
      <c r="N51" t="s">
        <v>263</v>
      </c>
      <c r="O51" s="61">
        <v>52</v>
      </c>
      <c r="P51" t="s">
        <v>139</v>
      </c>
      <c r="Q51" t="s">
        <v>406</v>
      </c>
      <c r="R51" s="37">
        <v>1800000</v>
      </c>
      <c r="S51" s="37">
        <v>150000</v>
      </c>
      <c r="T51" s="37">
        <v>150000</v>
      </c>
      <c r="U51" s="37">
        <v>150000</v>
      </c>
      <c r="V51" s="37">
        <v>150000</v>
      </c>
      <c r="W51" s="37">
        <v>150000</v>
      </c>
      <c r="X51" s="37">
        <v>150000</v>
      </c>
      <c r="Y51" s="37">
        <v>150000</v>
      </c>
      <c r="Z51" s="37">
        <v>150000</v>
      </c>
      <c r="AA51" s="37">
        <v>150000</v>
      </c>
      <c r="AB51" s="37">
        <v>150000</v>
      </c>
      <c r="AC51" s="37">
        <v>150000</v>
      </c>
      <c r="AD51" s="37">
        <v>150000</v>
      </c>
    </row>
    <row r="52" spans="2:30" x14ac:dyDescent="0.3">
      <c r="B52">
        <v>48</v>
      </c>
      <c r="C52">
        <v>49</v>
      </c>
      <c r="D52">
        <v>20220</v>
      </c>
      <c r="E52">
        <v>2</v>
      </c>
      <c r="F52">
        <v>2</v>
      </c>
      <c r="G52">
        <v>0</v>
      </c>
      <c r="H52">
        <v>0</v>
      </c>
      <c r="I52">
        <v>1</v>
      </c>
      <c r="J52" t="s">
        <v>198</v>
      </c>
      <c r="K52" t="s">
        <v>133</v>
      </c>
      <c r="L52" t="s">
        <v>189</v>
      </c>
      <c r="N52" t="s">
        <v>264</v>
      </c>
      <c r="O52" s="61">
        <v>53</v>
      </c>
      <c r="P52" t="s">
        <v>189</v>
      </c>
      <c r="Q52" t="s">
        <v>407</v>
      </c>
      <c r="R52" s="37">
        <v>2400000</v>
      </c>
      <c r="S52" s="37">
        <v>200000</v>
      </c>
      <c r="T52" s="37">
        <v>200000</v>
      </c>
      <c r="U52" s="37">
        <v>200000</v>
      </c>
      <c r="V52" s="37">
        <v>200000</v>
      </c>
      <c r="W52" s="37">
        <v>200000</v>
      </c>
      <c r="X52" s="37">
        <v>200000</v>
      </c>
      <c r="Y52" s="37">
        <v>200000</v>
      </c>
      <c r="Z52" s="37">
        <v>200000</v>
      </c>
      <c r="AA52" s="37">
        <v>200000</v>
      </c>
      <c r="AB52" s="37">
        <v>200000</v>
      </c>
      <c r="AC52" s="37">
        <v>200000</v>
      </c>
      <c r="AD52" s="37">
        <v>200000</v>
      </c>
    </row>
    <row r="53" spans="2:30" hidden="1" x14ac:dyDescent="0.3">
      <c r="B53">
        <v>49</v>
      </c>
      <c r="C53">
        <v>50</v>
      </c>
      <c r="D53">
        <v>20230</v>
      </c>
      <c r="E53">
        <v>2</v>
      </c>
      <c r="F53">
        <v>2</v>
      </c>
      <c r="G53">
        <v>0</v>
      </c>
      <c r="H53">
        <v>1</v>
      </c>
      <c r="I53">
        <v>0</v>
      </c>
      <c r="J53" t="s">
        <v>198</v>
      </c>
      <c r="K53" t="s">
        <v>133</v>
      </c>
      <c r="L53" t="s">
        <v>190</v>
      </c>
      <c r="N53" t="s">
        <v>378</v>
      </c>
      <c r="O53" s="61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</row>
    <row r="54" spans="2:30" hidden="1" x14ac:dyDescent="0.3">
      <c r="B54">
        <v>50</v>
      </c>
      <c r="C54">
        <v>51</v>
      </c>
      <c r="D54">
        <v>20240</v>
      </c>
      <c r="E54">
        <v>2</v>
      </c>
      <c r="F54">
        <v>2</v>
      </c>
      <c r="G54">
        <v>0</v>
      </c>
      <c r="H54">
        <v>1</v>
      </c>
      <c r="I54">
        <v>0</v>
      </c>
      <c r="O54" s="61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</row>
    <row r="55" spans="2:30" x14ac:dyDescent="0.3">
      <c r="B55">
        <v>51</v>
      </c>
      <c r="C55">
        <v>52</v>
      </c>
      <c r="D55">
        <v>20250</v>
      </c>
      <c r="E55">
        <v>2</v>
      </c>
      <c r="F55">
        <v>0</v>
      </c>
      <c r="G55">
        <v>0</v>
      </c>
      <c r="H55">
        <v>1</v>
      </c>
      <c r="I55">
        <v>1</v>
      </c>
      <c r="O55" s="61">
        <v>0</v>
      </c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</row>
    <row r="56" spans="2:30" x14ac:dyDescent="0.3">
      <c r="B56">
        <v>52</v>
      </c>
      <c r="C56">
        <v>53</v>
      </c>
      <c r="D56">
        <v>30000</v>
      </c>
      <c r="E56">
        <v>3</v>
      </c>
      <c r="F56">
        <v>-3</v>
      </c>
      <c r="G56">
        <v>0</v>
      </c>
      <c r="H56">
        <v>1</v>
      </c>
      <c r="I56">
        <v>1</v>
      </c>
      <c r="O56" s="61">
        <v>0</v>
      </c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</row>
    <row r="57" spans="2:30" x14ac:dyDescent="0.3">
      <c r="B57">
        <v>53</v>
      </c>
      <c r="C57">
        <v>54</v>
      </c>
      <c r="D57">
        <v>30010</v>
      </c>
      <c r="E57">
        <v>3</v>
      </c>
      <c r="F57">
        <v>-2</v>
      </c>
      <c r="G57">
        <v>0</v>
      </c>
      <c r="H57">
        <v>1</v>
      </c>
      <c r="I57">
        <v>1</v>
      </c>
      <c r="O57" s="61">
        <v>0</v>
      </c>
      <c r="Q57" t="s">
        <v>354</v>
      </c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</row>
    <row r="58" spans="2:30" x14ac:dyDescent="0.3">
      <c r="B58">
        <v>54</v>
      </c>
      <c r="C58">
        <v>55</v>
      </c>
      <c r="D58">
        <v>30020</v>
      </c>
      <c r="E58">
        <v>3</v>
      </c>
      <c r="F58">
        <v>-1</v>
      </c>
      <c r="G58">
        <v>0</v>
      </c>
      <c r="H58">
        <v>1</v>
      </c>
      <c r="I58">
        <v>1</v>
      </c>
      <c r="O58" s="61">
        <v>0</v>
      </c>
      <c r="P58" t="s">
        <v>267</v>
      </c>
      <c r="Q58" t="s">
        <v>268</v>
      </c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</row>
    <row r="59" spans="2:30" x14ac:dyDescent="0.3">
      <c r="B59">
        <v>55</v>
      </c>
      <c r="C59">
        <v>56</v>
      </c>
      <c r="D59">
        <v>30030</v>
      </c>
      <c r="E59">
        <v>3</v>
      </c>
      <c r="F59">
        <v>0</v>
      </c>
      <c r="G59">
        <v>0</v>
      </c>
      <c r="H59">
        <v>1</v>
      </c>
      <c r="I59">
        <v>1</v>
      </c>
      <c r="O59" s="61">
        <v>0</v>
      </c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</row>
    <row r="60" spans="2:30" x14ac:dyDescent="0.3">
      <c r="B60">
        <v>56</v>
      </c>
      <c r="C60">
        <v>57</v>
      </c>
      <c r="D60">
        <v>30040</v>
      </c>
      <c r="E60">
        <v>3</v>
      </c>
      <c r="F60">
        <v>1</v>
      </c>
      <c r="G60">
        <v>1</v>
      </c>
      <c r="H60">
        <v>0</v>
      </c>
      <c r="I60">
        <v>1</v>
      </c>
      <c r="O60" s="61">
        <v>0</v>
      </c>
      <c r="Q60" t="s">
        <v>462</v>
      </c>
      <c r="R60" s="37">
        <v>11100000</v>
      </c>
      <c r="S60" s="37">
        <v>925000</v>
      </c>
      <c r="T60" s="37">
        <v>925000</v>
      </c>
      <c r="U60" s="37">
        <v>925000</v>
      </c>
      <c r="V60" s="37">
        <v>925000</v>
      </c>
      <c r="W60" s="37">
        <v>925000</v>
      </c>
      <c r="X60" s="37">
        <v>925000</v>
      </c>
      <c r="Y60" s="37">
        <v>925000</v>
      </c>
      <c r="Z60" s="37">
        <v>925000</v>
      </c>
      <c r="AA60" s="37">
        <v>925000</v>
      </c>
      <c r="AB60" s="37">
        <v>925000</v>
      </c>
      <c r="AC60" s="37">
        <v>925000</v>
      </c>
      <c r="AD60" s="37">
        <v>925000</v>
      </c>
    </row>
    <row r="61" spans="2:30" x14ac:dyDescent="0.3">
      <c r="B61">
        <v>57</v>
      </c>
      <c r="C61">
        <v>58</v>
      </c>
      <c r="D61">
        <v>30050</v>
      </c>
      <c r="E61">
        <v>3</v>
      </c>
      <c r="F61">
        <v>2</v>
      </c>
      <c r="G61">
        <v>0</v>
      </c>
      <c r="H61">
        <v>0</v>
      </c>
      <c r="I61">
        <v>1</v>
      </c>
      <c r="O61" s="61">
        <v>0</v>
      </c>
      <c r="P61" t="s">
        <v>418</v>
      </c>
      <c r="Q61" t="s">
        <v>140</v>
      </c>
      <c r="R61" s="37">
        <v>3900000</v>
      </c>
      <c r="S61" s="37">
        <v>325000</v>
      </c>
      <c r="T61" s="37">
        <v>325000</v>
      </c>
      <c r="U61" s="37">
        <v>325000</v>
      </c>
      <c r="V61" s="37">
        <v>325000</v>
      </c>
      <c r="W61" s="37">
        <v>325000</v>
      </c>
      <c r="X61" s="37">
        <v>325000</v>
      </c>
      <c r="Y61" s="37">
        <v>325000</v>
      </c>
      <c r="Z61" s="37">
        <v>325000</v>
      </c>
      <c r="AA61" s="37">
        <v>325000</v>
      </c>
      <c r="AB61" s="37">
        <v>325000</v>
      </c>
      <c r="AC61" s="37">
        <v>325000</v>
      </c>
      <c r="AD61" s="37">
        <v>325000</v>
      </c>
    </row>
    <row r="62" spans="2:30" x14ac:dyDescent="0.3">
      <c r="B62">
        <v>58</v>
      </c>
      <c r="C62">
        <v>59</v>
      </c>
      <c r="D62">
        <v>30060</v>
      </c>
      <c r="E62">
        <v>3</v>
      </c>
      <c r="F62">
        <v>2</v>
      </c>
      <c r="G62">
        <v>0</v>
      </c>
      <c r="H62">
        <v>0</v>
      </c>
      <c r="I62">
        <v>1</v>
      </c>
      <c r="O62" s="61">
        <v>0</v>
      </c>
      <c r="P62" t="s">
        <v>419</v>
      </c>
      <c r="Q62" t="s">
        <v>141</v>
      </c>
      <c r="R62" s="37">
        <v>3600000</v>
      </c>
      <c r="S62" s="37">
        <v>300000</v>
      </c>
      <c r="T62" s="37">
        <v>300000</v>
      </c>
      <c r="U62" s="37">
        <v>300000</v>
      </c>
      <c r="V62" s="37">
        <v>300000</v>
      </c>
      <c r="W62" s="37">
        <v>300000</v>
      </c>
      <c r="X62" s="37">
        <v>300000</v>
      </c>
      <c r="Y62" s="37">
        <v>300000</v>
      </c>
      <c r="Z62" s="37">
        <v>300000</v>
      </c>
      <c r="AA62" s="37">
        <v>300000</v>
      </c>
      <c r="AB62" s="37">
        <v>300000</v>
      </c>
      <c r="AC62" s="37">
        <v>300000</v>
      </c>
      <c r="AD62" s="37">
        <v>300000</v>
      </c>
    </row>
    <row r="63" spans="2:30" x14ac:dyDescent="0.3">
      <c r="B63">
        <v>59</v>
      </c>
      <c r="C63">
        <v>60</v>
      </c>
      <c r="D63">
        <v>30070</v>
      </c>
      <c r="E63">
        <v>3</v>
      </c>
      <c r="F63">
        <v>2</v>
      </c>
      <c r="G63">
        <v>0</v>
      </c>
      <c r="H63">
        <v>0</v>
      </c>
      <c r="I63">
        <v>1</v>
      </c>
      <c r="O63" s="61">
        <v>0</v>
      </c>
      <c r="P63" t="s">
        <v>420</v>
      </c>
      <c r="Q63" t="s">
        <v>142</v>
      </c>
      <c r="R63" s="37">
        <v>3600000</v>
      </c>
      <c r="S63" s="37">
        <v>300000</v>
      </c>
      <c r="T63" s="37">
        <v>300000</v>
      </c>
      <c r="U63" s="37">
        <v>300000</v>
      </c>
      <c r="V63" s="37">
        <v>300000</v>
      </c>
      <c r="W63" s="37">
        <v>300000</v>
      </c>
      <c r="X63" s="37">
        <v>300000</v>
      </c>
      <c r="Y63" s="37">
        <v>300000</v>
      </c>
      <c r="Z63" s="37">
        <v>300000</v>
      </c>
      <c r="AA63" s="37">
        <v>300000</v>
      </c>
      <c r="AB63" s="37">
        <v>300000</v>
      </c>
      <c r="AC63" s="37">
        <v>300000</v>
      </c>
      <c r="AD63" s="37">
        <v>300000</v>
      </c>
    </row>
    <row r="64" spans="2:30" hidden="1" x14ac:dyDescent="0.3">
      <c r="B64">
        <v>60</v>
      </c>
      <c r="C64">
        <v>61</v>
      </c>
      <c r="D64">
        <v>30080</v>
      </c>
      <c r="E64">
        <v>3</v>
      </c>
      <c r="F64">
        <v>2</v>
      </c>
      <c r="G64">
        <v>0</v>
      </c>
      <c r="H64">
        <v>1</v>
      </c>
      <c r="I64">
        <v>0</v>
      </c>
      <c r="O64" s="61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</row>
    <row r="65" spans="2:30" hidden="1" x14ac:dyDescent="0.3">
      <c r="B65">
        <v>61</v>
      </c>
      <c r="C65">
        <v>62</v>
      </c>
      <c r="D65">
        <v>30090</v>
      </c>
      <c r="E65">
        <v>3</v>
      </c>
      <c r="F65">
        <v>2</v>
      </c>
      <c r="G65">
        <v>0</v>
      </c>
      <c r="H65">
        <v>1</v>
      </c>
      <c r="I65">
        <v>0</v>
      </c>
      <c r="O65" s="61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</row>
    <row r="66" spans="2:30" x14ac:dyDescent="0.3">
      <c r="B66">
        <v>62</v>
      </c>
      <c r="C66">
        <v>63</v>
      </c>
      <c r="D66">
        <v>30100</v>
      </c>
      <c r="E66">
        <v>3</v>
      </c>
      <c r="F66">
        <v>0</v>
      </c>
      <c r="G66">
        <v>0</v>
      </c>
      <c r="H66">
        <v>1</v>
      </c>
      <c r="I66">
        <v>1</v>
      </c>
      <c r="O66" s="61">
        <v>0</v>
      </c>
      <c r="R66" s="37">
        <v>0</v>
      </c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</row>
    <row r="67" spans="2:30" x14ac:dyDescent="0.3">
      <c r="B67">
        <v>63</v>
      </c>
      <c r="C67">
        <v>64</v>
      </c>
      <c r="D67">
        <v>30110</v>
      </c>
      <c r="E67">
        <v>3</v>
      </c>
      <c r="F67">
        <v>1</v>
      </c>
      <c r="G67">
        <v>1</v>
      </c>
      <c r="H67">
        <v>0</v>
      </c>
      <c r="I67">
        <v>1</v>
      </c>
      <c r="O67" s="61">
        <v>0</v>
      </c>
      <c r="Q67" t="s">
        <v>463</v>
      </c>
      <c r="R67" s="37">
        <v>11100000</v>
      </c>
      <c r="S67" s="37">
        <v>925000</v>
      </c>
      <c r="T67" s="37">
        <v>925000</v>
      </c>
      <c r="U67" s="37">
        <v>925000</v>
      </c>
      <c r="V67" s="37">
        <v>925000</v>
      </c>
      <c r="W67" s="37">
        <v>925000</v>
      </c>
      <c r="X67" s="37">
        <v>925000</v>
      </c>
      <c r="Y67" s="37">
        <v>925000</v>
      </c>
      <c r="Z67" s="37">
        <v>925000</v>
      </c>
      <c r="AA67" s="37">
        <v>925000</v>
      </c>
      <c r="AB67" s="37">
        <v>925000</v>
      </c>
      <c r="AC67" s="37">
        <v>925000</v>
      </c>
      <c r="AD67" s="37">
        <v>925000</v>
      </c>
    </row>
    <row r="68" spans="2:30" x14ac:dyDescent="0.3">
      <c r="B68">
        <v>64</v>
      </c>
      <c r="C68">
        <v>65</v>
      </c>
      <c r="D68">
        <v>30120</v>
      </c>
      <c r="E68">
        <v>3</v>
      </c>
      <c r="F68">
        <v>2</v>
      </c>
      <c r="G68">
        <v>0</v>
      </c>
      <c r="H68">
        <v>0</v>
      </c>
      <c r="I68">
        <v>1</v>
      </c>
      <c r="O68" s="61">
        <v>0</v>
      </c>
      <c r="P68" t="s">
        <v>145</v>
      </c>
      <c r="Q68" t="s">
        <v>146</v>
      </c>
      <c r="R68" s="37">
        <v>4800000</v>
      </c>
      <c r="S68" s="37">
        <v>400000</v>
      </c>
      <c r="T68" s="37">
        <v>400000</v>
      </c>
      <c r="U68" s="37">
        <v>400000</v>
      </c>
      <c r="V68" s="37">
        <v>400000</v>
      </c>
      <c r="W68" s="37">
        <v>400000</v>
      </c>
      <c r="X68" s="37">
        <v>400000</v>
      </c>
      <c r="Y68" s="37">
        <v>400000</v>
      </c>
      <c r="Z68" s="37">
        <v>400000</v>
      </c>
      <c r="AA68" s="37">
        <v>400000</v>
      </c>
      <c r="AB68" s="37">
        <v>400000</v>
      </c>
      <c r="AC68" s="37">
        <v>400000</v>
      </c>
      <c r="AD68" s="37">
        <v>400000</v>
      </c>
    </row>
    <row r="69" spans="2:30" x14ac:dyDescent="0.3">
      <c r="B69">
        <v>65</v>
      </c>
      <c r="C69">
        <v>66</v>
      </c>
      <c r="D69">
        <v>30130</v>
      </c>
      <c r="E69">
        <v>3</v>
      </c>
      <c r="F69">
        <v>2</v>
      </c>
      <c r="G69">
        <v>0</v>
      </c>
      <c r="H69">
        <v>0</v>
      </c>
      <c r="I69">
        <v>1</v>
      </c>
      <c r="O69" s="61">
        <v>0</v>
      </c>
      <c r="P69" t="s">
        <v>147</v>
      </c>
      <c r="Q69" t="s">
        <v>148</v>
      </c>
      <c r="R69" s="37">
        <v>900000</v>
      </c>
      <c r="S69" s="37">
        <v>75000</v>
      </c>
      <c r="T69" s="37">
        <v>75000</v>
      </c>
      <c r="U69" s="37">
        <v>75000</v>
      </c>
      <c r="V69" s="37">
        <v>75000</v>
      </c>
      <c r="W69" s="37">
        <v>75000</v>
      </c>
      <c r="X69" s="37">
        <v>75000</v>
      </c>
      <c r="Y69" s="37">
        <v>75000</v>
      </c>
      <c r="Z69" s="37">
        <v>75000</v>
      </c>
      <c r="AA69" s="37">
        <v>75000</v>
      </c>
      <c r="AB69" s="37">
        <v>75000</v>
      </c>
      <c r="AC69" s="37">
        <v>75000</v>
      </c>
      <c r="AD69" s="37">
        <v>75000</v>
      </c>
    </row>
    <row r="70" spans="2:30" x14ac:dyDescent="0.3">
      <c r="B70">
        <v>66</v>
      </c>
      <c r="C70">
        <v>67</v>
      </c>
      <c r="D70">
        <v>30140</v>
      </c>
      <c r="E70">
        <v>3</v>
      </c>
      <c r="F70">
        <v>2</v>
      </c>
      <c r="G70">
        <v>0</v>
      </c>
      <c r="H70">
        <v>0</v>
      </c>
      <c r="I70">
        <v>1</v>
      </c>
      <c r="O70" s="61">
        <v>0</v>
      </c>
      <c r="P70" t="s">
        <v>149</v>
      </c>
      <c r="Q70" t="s">
        <v>149</v>
      </c>
      <c r="R70" s="37">
        <v>1800000</v>
      </c>
      <c r="S70" s="37">
        <v>150000</v>
      </c>
      <c r="T70" s="37">
        <v>150000</v>
      </c>
      <c r="U70" s="37">
        <v>150000</v>
      </c>
      <c r="V70" s="37">
        <v>150000</v>
      </c>
      <c r="W70" s="37">
        <v>150000</v>
      </c>
      <c r="X70" s="37">
        <v>150000</v>
      </c>
      <c r="Y70" s="37">
        <v>150000</v>
      </c>
      <c r="Z70" s="37">
        <v>150000</v>
      </c>
      <c r="AA70" s="37">
        <v>150000</v>
      </c>
      <c r="AB70" s="37">
        <v>150000</v>
      </c>
      <c r="AC70" s="37">
        <v>150000</v>
      </c>
      <c r="AD70" s="37">
        <v>150000</v>
      </c>
    </row>
    <row r="71" spans="2:30" x14ac:dyDescent="0.3">
      <c r="B71">
        <v>67</v>
      </c>
      <c r="C71">
        <v>68</v>
      </c>
      <c r="D71">
        <v>30150</v>
      </c>
      <c r="E71">
        <v>3</v>
      </c>
      <c r="F71">
        <v>2</v>
      </c>
      <c r="G71">
        <v>0</v>
      </c>
      <c r="H71">
        <v>0</v>
      </c>
      <c r="I71">
        <v>1</v>
      </c>
      <c r="O71" s="61">
        <v>0</v>
      </c>
      <c r="P71" t="s">
        <v>150</v>
      </c>
      <c r="Q71" t="s">
        <v>151</v>
      </c>
      <c r="R71" s="37">
        <v>1800000</v>
      </c>
      <c r="S71" s="37">
        <v>150000</v>
      </c>
      <c r="T71" s="37">
        <v>150000</v>
      </c>
      <c r="U71" s="37">
        <v>150000</v>
      </c>
      <c r="V71" s="37">
        <v>150000</v>
      </c>
      <c r="W71" s="37">
        <v>150000</v>
      </c>
      <c r="X71" s="37">
        <v>150000</v>
      </c>
      <c r="Y71" s="37">
        <v>150000</v>
      </c>
      <c r="Z71" s="37">
        <v>150000</v>
      </c>
      <c r="AA71" s="37">
        <v>150000</v>
      </c>
      <c r="AB71" s="37">
        <v>150000</v>
      </c>
      <c r="AC71" s="37">
        <v>150000</v>
      </c>
      <c r="AD71" s="37">
        <v>150000</v>
      </c>
    </row>
    <row r="72" spans="2:30" x14ac:dyDescent="0.3">
      <c r="B72">
        <v>68</v>
      </c>
      <c r="C72">
        <v>69</v>
      </c>
      <c r="D72">
        <v>30160</v>
      </c>
      <c r="E72">
        <v>3</v>
      </c>
      <c r="F72">
        <v>2</v>
      </c>
      <c r="G72">
        <v>0</v>
      </c>
      <c r="H72">
        <v>0</v>
      </c>
      <c r="I72">
        <v>1</v>
      </c>
      <c r="O72" s="61">
        <v>0</v>
      </c>
      <c r="P72" t="s">
        <v>152</v>
      </c>
      <c r="Q72" t="s">
        <v>153</v>
      </c>
      <c r="R72" s="37">
        <v>1800000</v>
      </c>
      <c r="S72" s="37">
        <v>150000</v>
      </c>
      <c r="T72" s="37">
        <v>150000</v>
      </c>
      <c r="U72" s="37">
        <v>150000</v>
      </c>
      <c r="V72" s="37">
        <v>150000</v>
      </c>
      <c r="W72" s="37">
        <v>150000</v>
      </c>
      <c r="X72" s="37">
        <v>150000</v>
      </c>
      <c r="Y72" s="37">
        <v>150000</v>
      </c>
      <c r="Z72" s="37">
        <v>150000</v>
      </c>
      <c r="AA72" s="37">
        <v>150000</v>
      </c>
      <c r="AB72" s="37">
        <v>150000</v>
      </c>
      <c r="AC72" s="37">
        <v>150000</v>
      </c>
      <c r="AD72" s="37">
        <v>150000</v>
      </c>
    </row>
    <row r="73" spans="2:30" x14ac:dyDescent="0.3">
      <c r="B73">
        <v>69</v>
      </c>
      <c r="C73">
        <v>70</v>
      </c>
      <c r="D73">
        <v>30170</v>
      </c>
      <c r="E73">
        <v>3</v>
      </c>
      <c r="F73">
        <v>0</v>
      </c>
      <c r="G73">
        <v>0</v>
      </c>
      <c r="H73">
        <v>1</v>
      </c>
      <c r="I73">
        <v>1</v>
      </c>
      <c r="O73" s="61">
        <v>0</v>
      </c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</row>
    <row r="74" spans="2:30" x14ac:dyDescent="0.3">
      <c r="B74">
        <v>70</v>
      </c>
      <c r="C74">
        <v>71</v>
      </c>
      <c r="D74">
        <v>40000</v>
      </c>
      <c r="E74">
        <v>4</v>
      </c>
      <c r="F74">
        <v>-3</v>
      </c>
      <c r="G74">
        <v>0</v>
      </c>
      <c r="H74">
        <v>1</v>
      </c>
      <c r="I74">
        <v>1</v>
      </c>
      <c r="O74" s="61">
        <v>0</v>
      </c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</row>
    <row r="75" spans="2:30" x14ac:dyDescent="0.3">
      <c r="B75">
        <v>71</v>
      </c>
      <c r="C75">
        <v>72</v>
      </c>
      <c r="D75">
        <v>40010</v>
      </c>
      <c r="E75">
        <v>4</v>
      </c>
      <c r="F75">
        <v>-2</v>
      </c>
      <c r="G75">
        <v>0</v>
      </c>
      <c r="H75">
        <v>1</v>
      </c>
      <c r="I75">
        <v>1</v>
      </c>
      <c r="O75" s="61">
        <v>0</v>
      </c>
      <c r="Q75" t="s">
        <v>466</v>
      </c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</row>
    <row r="76" spans="2:30" x14ac:dyDescent="0.3">
      <c r="B76">
        <v>72</v>
      </c>
      <c r="C76">
        <v>73</v>
      </c>
      <c r="D76">
        <v>40020</v>
      </c>
      <c r="E76">
        <v>4</v>
      </c>
      <c r="F76">
        <v>-1</v>
      </c>
      <c r="G76">
        <v>0</v>
      </c>
      <c r="H76">
        <v>1</v>
      </c>
      <c r="I76">
        <v>1</v>
      </c>
      <c r="O76" s="61">
        <v>0</v>
      </c>
      <c r="P76" t="s">
        <v>267</v>
      </c>
      <c r="Q76" t="s">
        <v>268</v>
      </c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</row>
    <row r="77" spans="2:30" x14ac:dyDescent="0.3">
      <c r="B77">
        <v>73</v>
      </c>
      <c r="C77">
        <v>74</v>
      </c>
      <c r="D77">
        <v>40030</v>
      </c>
      <c r="E77">
        <v>4</v>
      </c>
      <c r="F77">
        <v>0</v>
      </c>
      <c r="G77">
        <v>0</v>
      </c>
      <c r="H77">
        <v>1</v>
      </c>
      <c r="I77">
        <v>1</v>
      </c>
      <c r="O77" s="61">
        <v>0</v>
      </c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</row>
    <row r="78" spans="2:30" x14ac:dyDescent="0.3">
      <c r="B78">
        <v>74</v>
      </c>
      <c r="C78">
        <v>75</v>
      </c>
      <c r="D78">
        <v>40040</v>
      </c>
      <c r="E78">
        <v>4</v>
      </c>
      <c r="F78">
        <v>1</v>
      </c>
      <c r="G78">
        <v>1</v>
      </c>
      <c r="H78">
        <v>0</v>
      </c>
      <c r="I78">
        <v>1</v>
      </c>
      <c r="J78" t="s">
        <v>193</v>
      </c>
      <c r="K78" t="s">
        <v>173</v>
      </c>
      <c r="N78" t="s">
        <v>265</v>
      </c>
      <c r="O78" s="61">
        <v>1</v>
      </c>
      <c r="P78" t="s">
        <v>173</v>
      </c>
      <c r="Q78" t="s">
        <v>169</v>
      </c>
      <c r="R78" s="37">
        <v>20400000</v>
      </c>
      <c r="S78" s="37">
        <v>1700000</v>
      </c>
      <c r="T78" s="37">
        <v>1700000</v>
      </c>
      <c r="U78" s="37">
        <v>1700000</v>
      </c>
      <c r="V78" s="37">
        <v>1700000</v>
      </c>
      <c r="W78" s="37">
        <v>1700000</v>
      </c>
      <c r="X78" s="37">
        <v>1700000</v>
      </c>
      <c r="Y78" s="37">
        <v>1700000</v>
      </c>
      <c r="Z78" s="37">
        <v>1700000</v>
      </c>
      <c r="AA78" s="37">
        <v>1700000</v>
      </c>
      <c r="AB78" s="37">
        <v>1700000</v>
      </c>
      <c r="AC78" s="37">
        <v>1700000</v>
      </c>
      <c r="AD78" s="37">
        <v>1700000</v>
      </c>
    </row>
    <row r="79" spans="2:30" x14ac:dyDescent="0.3">
      <c r="B79">
        <v>75</v>
      </c>
      <c r="C79">
        <v>76</v>
      </c>
      <c r="D79">
        <v>40050</v>
      </c>
      <c r="E79">
        <v>4</v>
      </c>
      <c r="F79">
        <v>0</v>
      </c>
      <c r="G79">
        <v>0</v>
      </c>
      <c r="H79">
        <v>1</v>
      </c>
      <c r="I79">
        <v>1</v>
      </c>
      <c r="O79" s="61">
        <v>0</v>
      </c>
      <c r="R79" s="37">
        <v>0</v>
      </c>
      <c r="S79" s="37">
        <v>0</v>
      </c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</row>
    <row r="80" spans="2:30" x14ac:dyDescent="0.3">
      <c r="B80">
        <v>76</v>
      </c>
      <c r="C80">
        <v>77</v>
      </c>
      <c r="D80">
        <v>40060</v>
      </c>
      <c r="E80">
        <v>4</v>
      </c>
      <c r="F80">
        <v>1</v>
      </c>
      <c r="G80">
        <v>1</v>
      </c>
      <c r="H80">
        <v>0</v>
      </c>
      <c r="I80">
        <v>1</v>
      </c>
      <c r="J80" t="s">
        <v>193</v>
      </c>
      <c r="K80" t="s">
        <v>133</v>
      </c>
      <c r="N80" t="s">
        <v>266</v>
      </c>
      <c r="O80" s="61">
        <v>2</v>
      </c>
      <c r="P80" t="s">
        <v>133</v>
      </c>
      <c r="Q80" t="s">
        <v>170</v>
      </c>
      <c r="R80" s="37">
        <v>9300000</v>
      </c>
      <c r="S80" s="37">
        <v>775000</v>
      </c>
      <c r="T80" s="37">
        <v>775000</v>
      </c>
      <c r="U80" s="37">
        <v>775000</v>
      </c>
      <c r="V80" s="37">
        <v>775000</v>
      </c>
      <c r="W80" s="37">
        <v>775000</v>
      </c>
      <c r="X80" s="37">
        <v>775000</v>
      </c>
      <c r="Y80" s="37">
        <v>775000</v>
      </c>
      <c r="Z80" s="37">
        <v>775000</v>
      </c>
      <c r="AA80" s="37">
        <v>775000</v>
      </c>
      <c r="AB80" s="37">
        <v>775000</v>
      </c>
      <c r="AC80" s="37">
        <v>775000</v>
      </c>
      <c r="AD80" s="37">
        <v>775000</v>
      </c>
    </row>
    <row r="81" spans="2:30" x14ac:dyDescent="0.3">
      <c r="B81">
        <v>77</v>
      </c>
      <c r="C81">
        <v>78</v>
      </c>
      <c r="D81">
        <v>40070</v>
      </c>
      <c r="E81">
        <v>4</v>
      </c>
      <c r="F81">
        <v>0</v>
      </c>
      <c r="G81">
        <v>0</v>
      </c>
      <c r="H81">
        <v>1</v>
      </c>
      <c r="I81">
        <v>1</v>
      </c>
      <c r="O81" s="61">
        <v>0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0</v>
      </c>
      <c r="X81" s="37">
        <v>0</v>
      </c>
      <c r="Y81" s="37">
        <v>0</v>
      </c>
      <c r="Z81" s="37">
        <v>0</v>
      </c>
      <c r="AA81" s="37">
        <v>0</v>
      </c>
      <c r="AB81" s="37">
        <v>0</v>
      </c>
      <c r="AC81" s="37">
        <v>0</v>
      </c>
      <c r="AD81" s="37">
        <v>0</v>
      </c>
    </row>
    <row r="82" spans="2:30" x14ac:dyDescent="0.3">
      <c r="B82">
        <v>78</v>
      </c>
      <c r="C82">
        <v>79</v>
      </c>
      <c r="D82">
        <v>40080</v>
      </c>
      <c r="E82">
        <v>4</v>
      </c>
      <c r="F82">
        <v>1</v>
      </c>
      <c r="G82">
        <v>1</v>
      </c>
      <c r="H82">
        <v>0</v>
      </c>
      <c r="I82">
        <v>1</v>
      </c>
      <c r="J82" t="s">
        <v>193</v>
      </c>
      <c r="K82" t="s">
        <v>402</v>
      </c>
      <c r="N82" t="s">
        <v>450</v>
      </c>
      <c r="O82" s="61">
        <v>3</v>
      </c>
      <c r="P82" t="s">
        <v>402</v>
      </c>
      <c r="Q82" t="s">
        <v>172</v>
      </c>
      <c r="R82" s="37">
        <v>4800000</v>
      </c>
      <c r="S82" s="37">
        <v>400000</v>
      </c>
      <c r="T82" s="37">
        <v>400000</v>
      </c>
      <c r="U82" s="37">
        <v>400000</v>
      </c>
      <c r="V82" s="37">
        <v>400000</v>
      </c>
      <c r="W82" s="37">
        <v>400000</v>
      </c>
      <c r="X82" s="37">
        <v>400000</v>
      </c>
      <c r="Y82" s="37">
        <v>400000</v>
      </c>
      <c r="Z82" s="37">
        <v>400000</v>
      </c>
      <c r="AA82" s="37">
        <v>400000</v>
      </c>
      <c r="AB82" s="37">
        <v>400000</v>
      </c>
      <c r="AC82" s="37">
        <v>400000</v>
      </c>
      <c r="AD82" s="37">
        <v>400000</v>
      </c>
    </row>
    <row r="83" spans="2:30" x14ac:dyDescent="0.3">
      <c r="B83">
        <v>79</v>
      </c>
      <c r="C83">
        <v>80</v>
      </c>
      <c r="D83">
        <v>40090</v>
      </c>
      <c r="E83">
        <v>4</v>
      </c>
      <c r="F83">
        <v>2</v>
      </c>
      <c r="G83">
        <v>0</v>
      </c>
      <c r="H83">
        <v>0</v>
      </c>
      <c r="I83">
        <v>1</v>
      </c>
      <c r="J83" t="s">
        <v>198</v>
      </c>
      <c r="K83" t="s">
        <v>403</v>
      </c>
      <c r="L83" t="s">
        <v>204</v>
      </c>
      <c r="N83" t="s">
        <v>459</v>
      </c>
      <c r="O83" s="61">
        <v>56</v>
      </c>
      <c r="P83" t="s">
        <v>204</v>
      </c>
      <c r="Q83" t="s">
        <v>475</v>
      </c>
      <c r="R83" s="37">
        <v>720000</v>
      </c>
      <c r="S83" s="37">
        <v>60000</v>
      </c>
      <c r="T83" s="37">
        <v>60000</v>
      </c>
      <c r="U83" s="37">
        <v>60000</v>
      </c>
      <c r="V83" s="37">
        <v>60000</v>
      </c>
      <c r="W83" s="37">
        <v>60000</v>
      </c>
      <c r="X83" s="37">
        <v>60000</v>
      </c>
      <c r="Y83" s="37">
        <v>60000</v>
      </c>
      <c r="Z83" s="37">
        <v>60000</v>
      </c>
      <c r="AA83" s="37">
        <v>60000</v>
      </c>
      <c r="AB83" s="37">
        <v>60000</v>
      </c>
      <c r="AC83" s="37">
        <v>60000</v>
      </c>
      <c r="AD83" s="37">
        <v>60000</v>
      </c>
    </row>
    <row r="84" spans="2:30" x14ac:dyDescent="0.3">
      <c r="B84">
        <v>80</v>
      </c>
      <c r="C84">
        <v>81</v>
      </c>
      <c r="D84">
        <v>40100</v>
      </c>
      <c r="E84">
        <v>4</v>
      </c>
      <c r="F84">
        <v>0</v>
      </c>
      <c r="G84">
        <v>0</v>
      </c>
      <c r="H84">
        <v>1</v>
      </c>
      <c r="I84">
        <v>1</v>
      </c>
      <c r="O84" s="61">
        <v>0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</row>
    <row r="85" spans="2:30" x14ac:dyDescent="0.3">
      <c r="B85">
        <v>81</v>
      </c>
      <c r="C85">
        <v>82</v>
      </c>
      <c r="D85">
        <v>40110</v>
      </c>
      <c r="E85">
        <v>4</v>
      </c>
      <c r="F85">
        <v>1</v>
      </c>
      <c r="G85">
        <v>1</v>
      </c>
      <c r="H85">
        <v>0</v>
      </c>
      <c r="I85">
        <v>1</v>
      </c>
      <c r="O85" s="61">
        <v>0</v>
      </c>
      <c r="Q85" t="s">
        <v>461</v>
      </c>
      <c r="R85" s="37">
        <v>5580000</v>
      </c>
      <c r="S85" s="37">
        <v>465000</v>
      </c>
      <c r="T85" s="37">
        <v>465000</v>
      </c>
      <c r="U85" s="37">
        <v>465000</v>
      </c>
      <c r="V85" s="37">
        <v>465000</v>
      </c>
      <c r="W85" s="37">
        <v>465000</v>
      </c>
      <c r="X85" s="37">
        <v>465000</v>
      </c>
      <c r="Y85" s="37">
        <v>465000</v>
      </c>
      <c r="Z85" s="37">
        <v>465000</v>
      </c>
      <c r="AA85" s="37">
        <v>465000</v>
      </c>
      <c r="AB85" s="37">
        <v>465000</v>
      </c>
      <c r="AC85" s="37">
        <v>465000</v>
      </c>
      <c r="AD85" s="37">
        <v>465000</v>
      </c>
    </row>
    <row r="86" spans="2:30" hidden="1" x14ac:dyDescent="0.3">
      <c r="B86">
        <v>82</v>
      </c>
      <c r="C86">
        <v>83</v>
      </c>
      <c r="D86">
        <v>40120</v>
      </c>
      <c r="E86">
        <v>4</v>
      </c>
      <c r="F86">
        <v>2</v>
      </c>
      <c r="G86">
        <v>0</v>
      </c>
      <c r="H86">
        <v>1</v>
      </c>
      <c r="I86">
        <v>0</v>
      </c>
      <c r="O86" s="61">
        <v>0</v>
      </c>
      <c r="R86" s="37">
        <v>0</v>
      </c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</row>
    <row r="87" spans="2:30" x14ac:dyDescent="0.3">
      <c r="B87">
        <v>83</v>
      </c>
      <c r="C87">
        <v>84</v>
      </c>
      <c r="D87">
        <v>40130</v>
      </c>
      <c r="E87">
        <v>4</v>
      </c>
      <c r="F87">
        <v>2</v>
      </c>
      <c r="G87">
        <v>0</v>
      </c>
      <c r="H87">
        <v>0</v>
      </c>
      <c r="I87">
        <v>1</v>
      </c>
      <c r="J87" t="s">
        <v>198</v>
      </c>
      <c r="K87" t="s">
        <v>403</v>
      </c>
      <c r="L87" t="s">
        <v>202</v>
      </c>
      <c r="N87" t="s">
        <v>468</v>
      </c>
      <c r="O87" s="61">
        <v>54</v>
      </c>
      <c r="P87" t="s">
        <v>202</v>
      </c>
      <c r="Q87" t="s">
        <v>473</v>
      </c>
      <c r="R87" s="37">
        <v>1674000</v>
      </c>
      <c r="S87" s="37">
        <v>139500</v>
      </c>
      <c r="T87" s="37">
        <v>139500</v>
      </c>
      <c r="U87" s="37">
        <v>139500</v>
      </c>
      <c r="V87" s="37">
        <v>139500</v>
      </c>
      <c r="W87" s="37">
        <v>139500</v>
      </c>
      <c r="X87" s="37">
        <v>139500</v>
      </c>
      <c r="Y87" s="37">
        <v>139500</v>
      </c>
      <c r="Z87" s="37">
        <v>139500</v>
      </c>
      <c r="AA87" s="37">
        <v>139500</v>
      </c>
      <c r="AB87" s="37">
        <v>139500</v>
      </c>
      <c r="AC87" s="37">
        <v>139500</v>
      </c>
      <c r="AD87" s="37">
        <v>139500</v>
      </c>
    </row>
    <row r="88" spans="2:30" x14ac:dyDescent="0.3">
      <c r="B88">
        <v>84</v>
      </c>
      <c r="C88">
        <v>85</v>
      </c>
      <c r="D88">
        <v>40140</v>
      </c>
      <c r="E88">
        <v>4</v>
      </c>
      <c r="F88">
        <v>0</v>
      </c>
      <c r="G88">
        <v>0</v>
      </c>
      <c r="H88">
        <v>1</v>
      </c>
      <c r="I88">
        <v>1</v>
      </c>
      <c r="O88" s="61">
        <v>0</v>
      </c>
      <c r="R88" s="37">
        <v>0</v>
      </c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</row>
    <row r="89" spans="2:30" x14ac:dyDescent="0.3">
      <c r="B89">
        <v>85</v>
      </c>
      <c r="C89">
        <v>86</v>
      </c>
      <c r="D89">
        <v>40150</v>
      </c>
      <c r="E89">
        <v>4</v>
      </c>
      <c r="F89">
        <v>1</v>
      </c>
      <c r="G89">
        <v>1</v>
      </c>
      <c r="H89">
        <v>0</v>
      </c>
      <c r="I89">
        <v>1</v>
      </c>
      <c r="O89" s="61">
        <v>0</v>
      </c>
      <c r="Q89" t="s">
        <v>464</v>
      </c>
      <c r="R89" s="37">
        <v>3906000</v>
      </c>
      <c r="S89" s="37">
        <v>325500</v>
      </c>
      <c r="T89" s="37">
        <v>325500</v>
      </c>
      <c r="U89" s="37">
        <v>325500</v>
      </c>
      <c r="V89" s="37">
        <v>325500</v>
      </c>
      <c r="W89" s="37">
        <v>325500</v>
      </c>
      <c r="X89" s="37">
        <v>325500</v>
      </c>
      <c r="Y89" s="37">
        <v>325500</v>
      </c>
      <c r="Z89" s="37">
        <v>325500</v>
      </c>
      <c r="AA89" s="37">
        <v>325500</v>
      </c>
      <c r="AB89" s="37">
        <v>325500</v>
      </c>
      <c r="AC89" s="37">
        <v>325500</v>
      </c>
      <c r="AD89" s="37">
        <v>325500</v>
      </c>
    </row>
    <row r="90" spans="2:30" x14ac:dyDescent="0.3">
      <c r="B90">
        <v>86</v>
      </c>
      <c r="C90">
        <v>87</v>
      </c>
      <c r="D90">
        <v>40160</v>
      </c>
      <c r="E90">
        <v>4</v>
      </c>
      <c r="F90">
        <v>0</v>
      </c>
      <c r="G90">
        <v>0</v>
      </c>
      <c r="H90">
        <v>1</v>
      </c>
      <c r="I90">
        <v>1</v>
      </c>
      <c r="O90" s="61">
        <v>0</v>
      </c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</row>
    <row r="91" spans="2:30" hidden="1" x14ac:dyDescent="0.3">
      <c r="B91">
        <v>87</v>
      </c>
      <c r="C91">
        <v>88</v>
      </c>
      <c r="E91">
        <v>0</v>
      </c>
      <c r="F91">
        <v>4</v>
      </c>
      <c r="G91">
        <v>0</v>
      </c>
      <c r="H91">
        <v>1</v>
      </c>
      <c r="I91">
        <v>0</v>
      </c>
      <c r="O91" s="61">
        <v>0</v>
      </c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</row>
    <row r="92" spans="2:30" hidden="1" x14ac:dyDescent="0.3">
      <c r="B92">
        <v>88</v>
      </c>
      <c r="C92">
        <v>89</v>
      </c>
      <c r="E92">
        <v>0</v>
      </c>
      <c r="F92">
        <v>4</v>
      </c>
      <c r="G92">
        <v>0</v>
      </c>
      <c r="H92">
        <v>1</v>
      </c>
      <c r="I92">
        <v>0</v>
      </c>
      <c r="O92" s="61">
        <v>0</v>
      </c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</row>
  </sheetData>
  <conditionalFormatting sqref="B4:AD92">
    <cfRule type="expression" dxfId="16" priority="1">
      <formula>$F4=-3</formula>
    </cfRule>
    <cfRule type="expression" dxfId="15" priority="2">
      <formula>$F4=-2</formula>
    </cfRule>
    <cfRule type="expression" dxfId="14" priority="3">
      <formula>$F4=-1</formula>
    </cfRule>
    <cfRule type="expression" dxfId="13" priority="4">
      <formula>$G4=1</formula>
    </cfRule>
  </conditionalFormatting>
  <dataValidations disablePrompts="1" count="6">
    <dataValidation allowBlank="1" showInputMessage="1" showErrorMessage="1" sqref="A1" xr:uid="{00000000-0002-0000-0B00-000000000000}"/>
    <dataValidation type="whole" allowBlank="1" showInputMessage="1" showErrorMessage="1" errorTitle="Datatype Control" error="The column requires values of the int datatype." sqref="C4:I92 O4:O92" xr:uid="{00000000-0002-0000-0B00-000001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J4:M92 P4:P92" xr:uid="{00000000-0002-0000-0B00-000002000000}">
      <formula1>50</formula1>
    </dataValidation>
    <dataValidation type="textLength" operator="lessThanOrEqual" allowBlank="1" showInputMessage="1" showErrorMessage="1" errorTitle="Datatype Control" error="The column requires values of the nvarchar(100) datatype." sqref="N4:N92" xr:uid="{00000000-0002-0000-0B00-000003000000}">
      <formula1>100</formula1>
    </dataValidation>
    <dataValidation type="textLength" operator="lessThanOrEqual" allowBlank="1" showInputMessage="1" showErrorMessage="1" errorTitle="Datatype Control" error="The column requires values of the nvarchar(255) datatype." sqref="Q4:Q92" xr:uid="{00000000-0002-0000-0B00-000004000000}">
      <formula1>255</formula1>
    </dataValidation>
    <dataValidation type="decimal" operator="notEqual" allowBlank="1" showInputMessage="1" showErrorMessage="1" errorTitle="Datatype Control" error="The column requires values of the float datatype." sqref="R4:AD92" xr:uid="{00000000-0002-0000-0B00-000005000000}">
      <formula1>-1.11222333444555E+29</formula1>
    </dataValidation>
  </dataValidations>
  <pageMargins left="0.7" right="0.7" top="0.75" bottom="0.75" header="0.3" footer="0.3"/>
  <pageSetup paperSize="9" scale="32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7030A0"/>
    <pageSetUpPr fitToPage="1"/>
  </sheetPr>
  <dimension ref="B3:E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5.88671875" hidden="1" customWidth="1"/>
    <col min="4" max="4" width="15.5546875" customWidth="1"/>
    <col min="5" max="6" width="28.5546875" customWidth="1"/>
    <col min="7" max="7" width="14.5546875" customWidth="1"/>
    <col min="8" max="8" width="12.5546875" customWidth="1"/>
  </cols>
  <sheetData>
    <row r="3" spans="2:5" x14ac:dyDescent="0.3">
      <c r="B3" t="s">
        <v>59</v>
      </c>
      <c r="C3" t="s">
        <v>65</v>
      </c>
      <c r="D3" t="s">
        <v>68</v>
      </c>
      <c r="E3" t="s">
        <v>69</v>
      </c>
    </row>
    <row r="4" spans="2:5" x14ac:dyDescent="0.3">
      <c r="B4">
        <v>0</v>
      </c>
      <c r="C4">
        <v>20</v>
      </c>
      <c r="D4" t="s">
        <v>134</v>
      </c>
      <c r="E4" t="s">
        <v>411</v>
      </c>
    </row>
    <row r="5" spans="2:5" x14ac:dyDescent="0.3">
      <c r="B5">
        <v>1</v>
      </c>
      <c r="C5">
        <v>21</v>
      </c>
      <c r="D5" t="s">
        <v>135</v>
      </c>
      <c r="E5" t="s">
        <v>412</v>
      </c>
    </row>
    <row r="6" spans="2:5" x14ac:dyDescent="0.3">
      <c r="B6">
        <v>2</v>
      </c>
      <c r="C6">
        <v>22</v>
      </c>
      <c r="D6" t="s">
        <v>136</v>
      </c>
      <c r="E6" t="s">
        <v>413</v>
      </c>
    </row>
    <row r="7" spans="2:5" x14ac:dyDescent="0.3">
      <c r="B7">
        <v>3</v>
      </c>
      <c r="C7">
        <v>23</v>
      </c>
      <c r="D7" t="s">
        <v>185</v>
      </c>
      <c r="E7" t="s">
        <v>414</v>
      </c>
    </row>
    <row r="8" spans="2:5" x14ac:dyDescent="0.3">
      <c r="B8">
        <v>4</v>
      </c>
      <c r="C8">
        <v>24</v>
      </c>
      <c r="D8" t="s">
        <v>186</v>
      </c>
      <c r="E8" t="s">
        <v>415</v>
      </c>
    </row>
    <row r="9" spans="2:5" x14ac:dyDescent="0.3">
      <c r="B9">
        <v>5</v>
      </c>
      <c r="C9">
        <v>25</v>
      </c>
      <c r="D9" t="s">
        <v>187</v>
      </c>
      <c r="E9" t="s">
        <v>416</v>
      </c>
    </row>
    <row r="10" spans="2:5" x14ac:dyDescent="0.3">
      <c r="B10">
        <v>6</v>
      </c>
      <c r="C10">
        <v>26</v>
      </c>
      <c r="D10" t="s">
        <v>188</v>
      </c>
      <c r="E10" t="s">
        <v>417</v>
      </c>
    </row>
    <row r="11" spans="2:5" x14ac:dyDescent="0.3">
      <c r="B11">
        <v>7</v>
      </c>
      <c r="C11">
        <v>27</v>
      </c>
      <c r="D11" t="s">
        <v>137</v>
      </c>
      <c r="E11" t="s">
        <v>404</v>
      </c>
    </row>
    <row r="12" spans="2:5" x14ac:dyDescent="0.3">
      <c r="B12">
        <v>8</v>
      </c>
      <c r="C12">
        <v>28</v>
      </c>
      <c r="D12" t="s">
        <v>138</v>
      </c>
      <c r="E12" t="s">
        <v>405</v>
      </c>
    </row>
    <row r="13" spans="2:5" x14ac:dyDescent="0.3">
      <c r="B13">
        <v>9</v>
      </c>
      <c r="C13">
        <v>29</v>
      </c>
      <c r="D13" t="s">
        <v>139</v>
      </c>
      <c r="E13" t="s">
        <v>406</v>
      </c>
    </row>
    <row r="14" spans="2:5" x14ac:dyDescent="0.3">
      <c r="B14">
        <v>10</v>
      </c>
      <c r="C14">
        <v>30</v>
      </c>
      <c r="D14" t="s">
        <v>189</v>
      </c>
      <c r="E14" t="s">
        <v>407</v>
      </c>
    </row>
    <row r="15" spans="2:5" x14ac:dyDescent="0.3">
      <c r="B15">
        <v>11</v>
      </c>
      <c r="C15">
        <v>31</v>
      </c>
      <c r="D15" t="s">
        <v>190</v>
      </c>
      <c r="E15" t="s">
        <v>408</v>
      </c>
    </row>
    <row r="16" spans="2:5" x14ac:dyDescent="0.3">
      <c r="B16">
        <v>12</v>
      </c>
      <c r="C16">
        <v>32</v>
      </c>
      <c r="D16" t="s">
        <v>191</v>
      </c>
      <c r="E16" t="s">
        <v>409</v>
      </c>
    </row>
    <row r="17" spans="2:5" x14ac:dyDescent="0.3">
      <c r="B17">
        <v>13</v>
      </c>
      <c r="C17">
        <v>33</v>
      </c>
      <c r="D17" t="s">
        <v>192</v>
      </c>
      <c r="E17" t="s">
        <v>410</v>
      </c>
    </row>
    <row r="18" spans="2:5" x14ac:dyDescent="0.3">
      <c r="B18">
        <v>14</v>
      </c>
      <c r="C18">
        <v>34</v>
      </c>
      <c r="D18" t="s">
        <v>202</v>
      </c>
      <c r="E18" t="s">
        <v>473</v>
      </c>
    </row>
    <row r="19" spans="2:5" x14ac:dyDescent="0.3">
      <c r="B19">
        <v>15</v>
      </c>
      <c r="C19">
        <v>35</v>
      </c>
      <c r="D19" t="s">
        <v>203</v>
      </c>
      <c r="E19" t="s">
        <v>474</v>
      </c>
    </row>
    <row r="20" spans="2:5" x14ac:dyDescent="0.3">
      <c r="B20">
        <v>16</v>
      </c>
      <c r="C20">
        <v>36</v>
      </c>
      <c r="D20" t="s">
        <v>204</v>
      </c>
      <c r="E20" t="s">
        <v>475</v>
      </c>
    </row>
  </sheetData>
  <dataValidations disablePrompts="1" count="3">
    <dataValidation type="textLength" operator="lessThanOrEqual" allowBlank="1" showInputMessage="1" showErrorMessage="1" sqref="E4:E20" xr:uid="{00000000-0002-0000-0100-000000000000}">
      <formula1>255</formula1>
    </dataValidation>
    <dataValidation type="whole" allowBlank="1" showInputMessage="1" showErrorMessage="1" sqref="C4:C20" xr:uid="{00000000-0002-0000-0100-000001000000}">
      <formula1>-2147483648</formula1>
      <formula2>2147483647</formula2>
    </dataValidation>
    <dataValidation type="textLength" operator="lessThanOrEqual" allowBlank="1" showInputMessage="1" showErrorMessage="1" sqref="D4:D20" xr:uid="{00000000-0002-0000-0100-000002000000}">
      <formula1>50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  <pageSetUpPr fitToPage="1"/>
  </sheetPr>
  <dimension ref="B2:X23"/>
  <sheetViews>
    <sheetView showGridLines="0" workbookViewId="0">
      <pane ySplit="3" topLeftCell="A4" activePane="bottomLeft" state="frozen"/>
      <selection pane="bottomLeft" activeCell="F6" sqref="F6"/>
    </sheetView>
  </sheetViews>
  <sheetFormatPr defaultRowHeight="14.4" x14ac:dyDescent="0.3"/>
  <cols>
    <col min="1" max="1" width="2.5546875" customWidth="1"/>
    <col min="2" max="2" width="12.44140625" hidden="1" customWidth="1"/>
    <col min="3" max="3" width="12.6640625" hidden="1" customWidth="1"/>
    <col min="4" max="4" width="13.6640625" hidden="1" customWidth="1"/>
    <col min="5" max="5" width="13" customWidth="1"/>
    <col min="6" max="6" width="12.88671875" customWidth="1"/>
    <col min="7" max="7" width="16.109375" bestFit="1" customWidth="1"/>
    <col min="8" max="8" width="12.88671875" customWidth="1"/>
    <col min="9" max="9" width="11.6640625" customWidth="1"/>
    <col min="10" max="10" width="13.109375" customWidth="1"/>
    <col min="11" max="22" width="11.88671875" customWidth="1"/>
    <col min="23" max="24" width="15.6640625" hidden="1" customWidth="1"/>
  </cols>
  <sheetData>
    <row r="2" spans="2:24" ht="15" thickBot="1" x14ac:dyDescent="0.35"/>
    <row r="3" spans="2:24" x14ac:dyDescent="0.3">
      <c r="B3" s="6" t="s">
        <v>59</v>
      </c>
      <c r="C3" s="4" t="s">
        <v>1</v>
      </c>
      <c r="D3" s="4" t="s">
        <v>2</v>
      </c>
      <c r="E3" s="7" t="s">
        <v>4</v>
      </c>
      <c r="F3" t="s">
        <v>6</v>
      </c>
      <c r="G3" t="s">
        <v>7</v>
      </c>
      <c r="H3" t="s">
        <v>8</v>
      </c>
      <c r="I3" t="s">
        <v>9</v>
      </c>
      <c r="J3" s="7" t="s">
        <v>10</v>
      </c>
      <c r="K3" s="6" t="s">
        <v>11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  <c r="V3" s="4" t="s">
        <v>23</v>
      </c>
      <c r="W3" s="8" t="s">
        <v>24</v>
      </c>
      <c r="X3" s="8" t="s">
        <v>592</v>
      </c>
    </row>
    <row r="4" spans="2:24" x14ac:dyDescent="0.3">
      <c r="B4" s="9">
        <v>0</v>
      </c>
      <c r="C4" s="10">
        <v>1</v>
      </c>
      <c r="D4" s="72"/>
      <c r="E4" s="11"/>
      <c r="F4" s="74"/>
      <c r="G4" s="12"/>
      <c r="H4" s="12"/>
      <c r="I4" s="76"/>
      <c r="J4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4" s="78"/>
      <c r="L4" s="17"/>
      <c r="M4" s="17"/>
      <c r="N4" s="17"/>
      <c r="O4" s="17"/>
      <c r="P4" s="17"/>
      <c r="Q4" s="17"/>
      <c r="R4" s="17"/>
      <c r="S4" s="17"/>
      <c r="T4" s="17"/>
      <c r="U4" s="17"/>
      <c r="V4" s="80"/>
      <c r="W4" s="9"/>
    </row>
    <row r="5" spans="2:24" x14ac:dyDescent="0.3">
      <c r="B5" s="9">
        <v>1</v>
      </c>
      <c r="C5" s="10">
        <v>2</v>
      </c>
      <c r="D5" s="72">
        <v>1</v>
      </c>
      <c r="E5" s="11" t="s">
        <v>169</v>
      </c>
      <c r="F5" s="74"/>
      <c r="G5" s="12"/>
      <c r="H5" s="12"/>
      <c r="I5" s="76"/>
      <c r="J5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10800000</v>
      </c>
      <c r="K5" s="78">
        <f>SUM(K6:K8)</f>
        <v>900000</v>
      </c>
      <c r="L5" s="17">
        <f>SUM(L6:L8)</f>
        <v>900000</v>
      </c>
      <c r="M5" s="17">
        <f>SUM(M6:M8)</f>
        <v>900000</v>
      </c>
      <c r="N5" s="17">
        <f>SUM(N6:N8)</f>
        <v>900000</v>
      </c>
      <c r="O5" s="17">
        <f>SUM(O6:O8)</f>
        <v>900000</v>
      </c>
      <c r="P5" s="17">
        <f>SUM(P6:P8)</f>
        <v>900000</v>
      </c>
      <c r="Q5" s="17">
        <f>SUM(Q6:Q8)</f>
        <v>900000</v>
      </c>
      <c r="R5" s="17">
        <f>SUM(R6:R8)</f>
        <v>900000</v>
      </c>
      <c r="S5" s="17">
        <f>SUM(S6:S8)</f>
        <v>900000</v>
      </c>
      <c r="T5" s="17">
        <f>SUM(T6:T8)</f>
        <v>900000</v>
      </c>
      <c r="U5" s="17">
        <f>SUM(U6:U8)</f>
        <v>900000</v>
      </c>
      <c r="V5" s="80">
        <f>SUM(V6:V8)</f>
        <v>900000</v>
      </c>
      <c r="W5" s="9" t="s">
        <v>440</v>
      </c>
      <c r="X5" t="s">
        <v>71</v>
      </c>
    </row>
    <row r="6" spans="2:24" x14ac:dyDescent="0.3">
      <c r="B6" s="9">
        <v>2</v>
      </c>
      <c r="C6" s="10">
        <v>3</v>
      </c>
      <c r="D6" s="72"/>
      <c r="E6" s="11"/>
      <c r="F6" s="74" t="s">
        <v>169</v>
      </c>
      <c r="G6" s="12" t="s">
        <v>411</v>
      </c>
      <c r="H6" s="12" t="s">
        <v>140</v>
      </c>
      <c r="I6" s="76" t="s">
        <v>146</v>
      </c>
      <c r="J6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4800000</v>
      </c>
      <c r="K6" s="78">
        <v>400000</v>
      </c>
      <c r="L6" s="17">
        <f>request[[#This Row],[01]]</f>
        <v>400000</v>
      </c>
      <c r="M6" s="17">
        <f>request[[#This Row],[02]]</f>
        <v>400000</v>
      </c>
      <c r="N6" s="17">
        <f>request[[#This Row],[03]]</f>
        <v>400000</v>
      </c>
      <c r="O6" s="17">
        <f>request[[#This Row],[04]]</f>
        <v>400000</v>
      </c>
      <c r="P6" s="17">
        <f>request[[#This Row],[05]]</f>
        <v>400000</v>
      </c>
      <c r="Q6" s="17">
        <f>request[[#This Row],[06]]</f>
        <v>400000</v>
      </c>
      <c r="R6" s="17">
        <f>request[[#This Row],[07]]</f>
        <v>400000</v>
      </c>
      <c r="S6" s="17">
        <f>request[[#This Row],[08]]</f>
        <v>400000</v>
      </c>
      <c r="T6" s="17">
        <f>request[[#This Row],[09]]</f>
        <v>400000</v>
      </c>
      <c r="U6" s="17">
        <f>request[[#This Row],[10]]</f>
        <v>400000</v>
      </c>
      <c r="V6" s="80">
        <f>request[[#This Row],[11]]</f>
        <v>400000</v>
      </c>
      <c r="W6" s="9" t="s">
        <v>423</v>
      </c>
    </row>
    <row r="7" spans="2:24" x14ac:dyDescent="0.3">
      <c r="B7" s="9">
        <v>3</v>
      </c>
      <c r="C7" s="10">
        <v>4</v>
      </c>
      <c r="D7" s="72"/>
      <c r="E7" s="11"/>
      <c r="F7" s="74" t="s">
        <v>169</v>
      </c>
      <c r="G7" s="12" t="s">
        <v>412</v>
      </c>
      <c r="H7" s="12" t="s">
        <v>141</v>
      </c>
      <c r="I7" s="76" t="s">
        <v>146</v>
      </c>
      <c r="J7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3600000</v>
      </c>
      <c r="K7" s="78">
        <v>300000</v>
      </c>
      <c r="L7" s="17">
        <f>request[[#This Row],[01]]</f>
        <v>300000</v>
      </c>
      <c r="M7" s="17">
        <f>request[[#This Row],[02]]</f>
        <v>300000</v>
      </c>
      <c r="N7" s="17">
        <f>request[[#This Row],[03]]</f>
        <v>300000</v>
      </c>
      <c r="O7" s="17">
        <f>request[[#This Row],[04]]</f>
        <v>300000</v>
      </c>
      <c r="P7" s="17">
        <f>request[[#This Row],[05]]</f>
        <v>300000</v>
      </c>
      <c r="Q7" s="17">
        <f>request[[#This Row],[06]]</f>
        <v>300000</v>
      </c>
      <c r="R7" s="17">
        <f>request[[#This Row],[07]]</f>
        <v>300000</v>
      </c>
      <c r="S7" s="17">
        <f>request[[#This Row],[08]]</f>
        <v>300000</v>
      </c>
      <c r="T7" s="17">
        <f>request[[#This Row],[09]]</f>
        <v>300000</v>
      </c>
      <c r="U7" s="17">
        <f>request[[#This Row],[10]]</f>
        <v>300000</v>
      </c>
      <c r="V7" s="80">
        <f>request[[#This Row],[11]]</f>
        <v>300000</v>
      </c>
      <c r="W7" s="9" t="s">
        <v>423</v>
      </c>
    </row>
    <row r="8" spans="2:24" x14ac:dyDescent="0.3">
      <c r="B8" s="9">
        <v>4</v>
      </c>
      <c r="C8" s="10">
        <v>5</v>
      </c>
      <c r="D8" s="72"/>
      <c r="E8" s="11"/>
      <c r="F8" s="74" t="s">
        <v>169</v>
      </c>
      <c r="G8" s="12" t="s">
        <v>413</v>
      </c>
      <c r="H8" s="12" t="s">
        <v>140</v>
      </c>
      <c r="I8" s="76" t="s">
        <v>148</v>
      </c>
      <c r="J8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2400000</v>
      </c>
      <c r="K8" s="78">
        <v>200000</v>
      </c>
      <c r="L8" s="17">
        <f>request[[#This Row],[01]]</f>
        <v>200000</v>
      </c>
      <c r="M8" s="17">
        <f>request[[#This Row],[02]]</f>
        <v>200000</v>
      </c>
      <c r="N8" s="17">
        <f>request[[#This Row],[03]]</f>
        <v>200000</v>
      </c>
      <c r="O8" s="17">
        <f>request[[#This Row],[04]]</f>
        <v>200000</v>
      </c>
      <c r="P8" s="17">
        <f>request[[#This Row],[05]]</f>
        <v>200000</v>
      </c>
      <c r="Q8" s="17">
        <f>request[[#This Row],[06]]</f>
        <v>200000</v>
      </c>
      <c r="R8" s="17">
        <f>request[[#This Row],[07]]</f>
        <v>200000</v>
      </c>
      <c r="S8" s="17">
        <f>request[[#This Row],[08]]</f>
        <v>200000</v>
      </c>
      <c r="T8" s="17">
        <f>request[[#This Row],[09]]</f>
        <v>200000</v>
      </c>
      <c r="U8" s="17">
        <f>request[[#This Row],[10]]</f>
        <v>200000</v>
      </c>
      <c r="V8" s="80">
        <f>request[[#This Row],[11]]</f>
        <v>200000</v>
      </c>
      <c r="W8" s="9" t="s">
        <v>423</v>
      </c>
    </row>
    <row r="9" spans="2:24" x14ac:dyDescent="0.3">
      <c r="B9" s="9">
        <v>5</v>
      </c>
      <c r="C9" s="10">
        <v>6</v>
      </c>
      <c r="D9" s="72"/>
      <c r="E9" s="11"/>
      <c r="F9" s="74"/>
      <c r="G9" s="12"/>
      <c r="H9" s="12"/>
      <c r="I9" s="76"/>
      <c r="J9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9" s="78"/>
      <c r="L9" s="17"/>
      <c r="M9" s="17"/>
      <c r="N9" s="17"/>
      <c r="O9" s="17"/>
      <c r="P9" s="17"/>
      <c r="Q9" s="17"/>
      <c r="R9" s="17"/>
      <c r="S9" s="17"/>
      <c r="T9" s="17"/>
      <c r="U9" s="17"/>
      <c r="V9" s="80"/>
      <c r="W9" s="9"/>
    </row>
    <row r="10" spans="2:24" x14ac:dyDescent="0.3">
      <c r="B10" s="9">
        <v>6</v>
      </c>
      <c r="C10" s="10">
        <v>7</v>
      </c>
      <c r="D10" s="72">
        <v>1</v>
      </c>
      <c r="E10" s="11" t="s">
        <v>170</v>
      </c>
      <c r="F10" s="74"/>
      <c r="G10" s="12"/>
      <c r="H10" s="12"/>
      <c r="I10" s="76"/>
      <c r="J10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5100000</v>
      </c>
      <c r="K10" s="78">
        <f>SUM(K11:K13)</f>
        <v>425000</v>
      </c>
      <c r="L10" s="17">
        <f>SUM(L11:L13)</f>
        <v>425000</v>
      </c>
      <c r="M10" s="17">
        <f>SUM(M11:M13)</f>
        <v>425000</v>
      </c>
      <c r="N10" s="17">
        <f>SUM(N11:N13)</f>
        <v>425000</v>
      </c>
      <c r="O10" s="17">
        <f>SUM(O11:O13)</f>
        <v>425000</v>
      </c>
      <c r="P10" s="17">
        <f>SUM(P11:P13)</f>
        <v>425000</v>
      </c>
      <c r="Q10" s="17">
        <f>SUM(Q11:Q13)</f>
        <v>425000</v>
      </c>
      <c r="R10" s="17">
        <f>SUM(R11:R13)</f>
        <v>425000</v>
      </c>
      <c r="S10" s="17">
        <f>SUM(S11:S13)</f>
        <v>425000</v>
      </c>
      <c r="T10" s="17">
        <f>SUM(T11:T13)</f>
        <v>425000</v>
      </c>
      <c r="U10" s="17">
        <f>SUM(U11:U13)</f>
        <v>425000</v>
      </c>
      <c r="V10" s="80">
        <f>SUM(V11:V13)</f>
        <v>425000</v>
      </c>
      <c r="W10" s="9" t="s">
        <v>440</v>
      </c>
    </row>
    <row r="11" spans="2:24" x14ac:dyDescent="0.3">
      <c r="B11" s="13">
        <v>7</v>
      </c>
      <c r="C11" s="14">
        <v>8</v>
      </c>
      <c r="D11" s="73"/>
      <c r="E11" s="15"/>
      <c r="F11" s="75" t="s">
        <v>170</v>
      </c>
      <c r="G11" s="62" t="s">
        <v>404</v>
      </c>
      <c r="H11" s="62" t="s">
        <v>140</v>
      </c>
      <c r="I11" s="77" t="s">
        <v>146</v>
      </c>
      <c r="J11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1800000</v>
      </c>
      <c r="K11" s="79">
        <v>150000</v>
      </c>
      <c r="L11" s="18">
        <f>request[[#This Row],[01]]</f>
        <v>150000</v>
      </c>
      <c r="M11" s="18">
        <f>request[[#This Row],[02]]</f>
        <v>150000</v>
      </c>
      <c r="N11" s="18">
        <f>request[[#This Row],[03]]</f>
        <v>150000</v>
      </c>
      <c r="O11" s="18">
        <f>request[[#This Row],[04]]</f>
        <v>150000</v>
      </c>
      <c r="P11" s="18">
        <f>request[[#This Row],[05]]</f>
        <v>150000</v>
      </c>
      <c r="Q11" s="18">
        <f>request[[#This Row],[06]]</f>
        <v>150000</v>
      </c>
      <c r="R11" s="18">
        <f>request[[#This Row],[07]]</f>
        <v>150000</v>
      </c>
      <c r="S11" s="18">
        <f>request[[#This Row],[08]]</f>
        <v>150000</v>
      </c>
      <c r="T11" s="18">
        <f>request[[#This Row],[09]]</f>
        <v>150000</v>
      </c>
      <c r="U11" s="18">
        <f>request[[#This Row],[10]]</f>
        <v>150000</v>
      </c>
      <c r="V11" s="81">
        <f>request[[#This Row],[11]]</f>
        <v>150000</v>
      </c>
      <c r="W11" s="13" t="s">
        <v>423</v>
      </c>
    </row>
    <row r="12" spans="2:24" x14ac:dyDescent="0.3">
      <c r="B12" s="9">
        <v>8</v>
      </c>
      <c r="C12" s="10">
        <v>9</v>
      </c>
      <c r="D12" s="72"/>
      <c r="E12" s="11"/>
      <c r="F12" s="74" t="s">
        <v>170</v>
      </c>
      <c r="G12" s="12" t="s">
        <v>405</v>
      </c>
      <c r="H12" s="12" t="s">
        <v>141</v>
      </c>
      <c r="I12" s="76" t="s">
        <v>146</v>
      </c>
      <c r="J12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1800000</v>
      </c>
      <c r="K12" s="78">
        <v>150000</v>
      </c>
      <c r="L12" s="17">
        <f>request[[#This Row],[01]]</f>
        <v>150000</v>
      </c>
      <c r="M12" s="17">
        <f>request[[#This Row],[02]]</f>
        <v>150000</v>
      </c>
      <c r="N12" s="17">
        <f>request[[#This Row],[03]]</f>
        <v>150000</v>
      </c>
      <c r="O12" s="17">
        <f>request[[#This Row],[04]]</f>
        <v>150000</v>
      </c>
      <c r="P12" s="17">
        <f>request[[#This Row],[05]]</f>
        <v>150000</v>
      </c>
      <c r="Q12" s="17">
        <f>request[[#This Row],[06]]</f>
        <v>150000</v>
      </c>
      <c r="R12" s="17">
        <f>request[[#This Row],[07]]</f>
        <v>150000</v>
      </c>
      <c r="S12" s="17">
        <f>request[[#This Row],[08]]</f>
        <v>150000</v>
      </c>
      <c r="T12" s="17">
        <f>request[[#This Row],[09]]</f>
        <v>150000</v>
      </c>
      <c r="U12" s="17">
        <f>request[[#This Row],[10]]</f>
        <v>150000</v>
      </c>
      <c r="V12" s="80">
        <f>request[[#This Row],[11]]</f>
        <v>150000</v>
      </c>
      <c r="W12" s="9" t="s">
        <v>423</v>
      </c>
    </row>
    <row r="13" spans="2:24" x14ac:dyDescent="0.3">
      <c r="B13" s="9">
        <v>9</v>
      </c>
      <c r="C13" s="10">
        <v>10</v>
      </c>
      <c r="D13" s="72"/>
      <c r="E13" s="11"/>
      <c r="F13" s="74" t="s">
        <v>170</v>
      </c>
      <c r="G13" s="12" t="s">
        <v>404</v>
      </c>
      <c r="H13" s="12" t="s">
        <v>140</v>
      </c>
      <c r="I13" s="76" t="s">
        <v>148</v>
      </c>
      <c r="J13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1500000</v>
      </c>
      <c r="K13" s="78">
        <v>125000</v>
      </c>
      <c r="L13" s="17">
        <f>request[[#This Row],[01]]</f>
        <v>125000</v>
      </c>
      <c r="M13" s="17">
        <f>request[[#This Row],[02]]</f>
        <v>125000</v>
      </c>
      <c r="N13" s="17">
        <f>request[[#This Row],[03]]</f>
        <v>125000</v>
      </c>
      <c r="O13" s="17">
        <f>request[[#This Row],[04]]</f>
        <v>125000</v>
      </c>
      <c r="P13" s="17">
        <f>request[[#This Row],[05]]</f>
        <v>125000</v>
      </c>
      <c r="Q13" s="17">
        <f>request[[#This Row],[06]]</f>
        <v>125000</v>
      </c>
      <c r="R13" s="17">
        <f>request[[#This Row],[07]]</f>
        <v>125000</v>
      </c>
      <c r="S13" s="17">
        <f>request[[#This Row],[08]]</f>
        <v>125000</v>
      </c>
      <c r="T13" s="17">
        <f>request[[#This Row],[09]]</f>
        <v>125000</v>
      </c>
      <c r="U13" s="17">
        <f>request[[#This Row],[10]]</f>
        <v>125000</v>
      </c>
      <c r="V13" s="80">
        <f>request[[#This Row],[11]]</f>
        <v>125000</v>
      </c>
      <c r="W13" s="9" t="s">
        <v>423</v>
      </c>
    </row>
    <row r="14" spans="2:24" x14ac:dyDescent="0.3">
      <c r="B14" s="9">
        <v>10</v>
      </c>
      <c r="C14" s="10">
        <v>11</v>
      </c>
      <c r="D14" s="72"/>
      <c r="E14" s="11"/>
      <c r="F14" s="74"/>
      <c r="G14" s="12"/>
      <c r="H14" s="12"/>
      <c r="I14" s="76"/>
      <c r="J14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4" s="78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80"/>
      <c r="W14" s="9"/>
    </row>
    <row r="15" spans="2:24" x14ac:dyDescent="0.3">
      <c r="B15" s="9">
        <v>11</v>
      </c>
      <c r="C15" s="10">
        <v>12</v>
      </c>
      <c r="D15" s="72">
        <v>1</v>
      </c>
      <c r="E15" s="11" t="s">
        <v>354</v>
      </c>
      <c r="F15" s="74"/>
      <c r="G15" s="12"/>
      <c r="H15" s="12"/>
      <c r="I15" s="76"/>
      <c r="J15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5700000</v>
      </c>
      <c r="K15" s="78">
        <f>K5-K10</f>
        <v>475000</v>
      </c>
      <c r="L15" s="17">
        <f>L5-L10</f>
        <v>475000</v>
      </c>
      <c r="M15" s="17">
        <f>M5-M10</f>
        <v>475000</v>
      </c>
      <c r="N15" s="17">
        <f>N5-N10</f>
        <v>475000</v>
      </c>
      <c r="O15" s="17">
        <f>O5-O10</f>
        <v>475000</v>
      </c>
      <c r="P15" s="17">
        <f>P5-P10</f>
        <v>475000</v>
      </c>
      <c r="Q15" s="17">
        <f>Q5-Q10</f>
        <v>475000</v>
      </c>
      <c r="R15" s="17">
        <f>R5-R10</f>
        <v>475000</v>
      </c>
      <c r="S15" s="17">
        <f>S5-S10</f>
        <v>475000</v>
      </c>
      <c r="T15" s="17">
        <f>T5-T10</f>
        <v>475000</v>
      </c>
      <c r="U15" s="17">
        <f>U5-U10</f>
        <v>475000</v>
      </c>
      <c r="V15" s="80">
        <f>V5-V10</f>
        <v>475000</v>
      </c>
      <c r="W15" s="9" t="s">
        <v>441</v>
      </c>
    </row>
    <row r="16" spans="2:24" x14ac:dyDescent="0.3">
      <c r="B16" s="9">
        <v>12</v>
      </c>
      <c r="C16" s="10">
        <v>13</v>
      </c>
      <c r="D16" s="72"/>
      <c r="E16" s="11"/>
      <c r="F16" s="74"/>
      <c r="G16" s="12"/>
      <c r="H16" s="12"/>
      <c r="I16" s="76"/>
      <c r="J16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6" s="78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80"/>
      <c r="W16" s="9"/>
    </row>
    <row r="17" spans="2:23" x14ac:dyDescent="0.3">
      <c r="B17" s="9">
        <v>13</v>
      </c>
      <c r="C17" s="10">
        <v>14</v>
      </c>
      <c r="D17" s="72"/>
      <c r="E17" s="11"/>
      <c r="F17" s="74"/>
      <c r="G17" s="12"/>
      <c r="H17" s="12"/>
      <c r="I17" s="76"/>
      <c r="J17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7" s="78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80"/>
      <c r="W17" s="9"/>
    </row>
    <row r="18" spans="2:23" x14ac:dyDescent="0.3">
      <c r="B18" s="9">
        <v>14</v>
      </c>
      <c r="C18" s="10">
        <v>15</v>
      </c>
      <c r="D18" s="72"/>
      <c r="E18" s="11"/>
      <c r="F18" s="74"/>
      <c r="G18" s="12"/>
      <c r="H18" s="12"/>
      <c r="I18" s="76"/>
      <c r="J18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8" s="78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80"/>
      <c r="W18" s="9"/>
    </row>
    <row r="19" spans="2:23" x14ac:dyDescent="0.3">
      <c r="B19" s="9">
        <v>15</v>
      </c>
      <c r="C19" s="10">
        <v>16</v>
      </c>
      <c r="D19" s="72"/>
      <c r="E19" s="11"/>
      <c r="F19" s="9"/>
      <c r="G19" s="10"/>
      <c r="H19" s="10"/>
      <c r="I19" s="72"/>
      <c r="J19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9" s="78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80"/>
      <c r="W19" s="9"/>
    </row>
    <row r="20" spans="2:23" x14ac:dyDescent="0.3">
      <c r="B20" s="9">
        <v>16</v>
      </c>
      <c r="C20" s="10">
        <v>17</v>
      </c>
      <c r="D20" s="72"/>
      <c r="E20" s="11"/>
      <c r="F20" s="9"/>
      <c r="G20" s="10"/>
      <c r="H20" s="10"/>
      <c r="I20" s="72"/>
      <c r="J20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0" s="78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80"/>
      <c r="W20" s="9"/>
    </row>
    <row r="21" spans="2:23" x14ac:dyDescent="0.3">
      <c r="B21" s="9">
        <v>17</v>
      </c>
      <c r="C21" s="10">
        <v>18</v>
      </c>
      <c r="D21" s="72"/>
      <c r="E21" s="11"/>
      <c r="F21" s="9"/>
      <c r="G21" s="10"/>
      <c r="H21" s="10"/>
      <c r="I21" s="72"/>
      <c r="J21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1" s="78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80"/>
      <c r="W21" s="9"/>
    </row>
    <row r="22" spans="2:23" x14ac:dyDescent="0.3">
      <c r="B22" s="13">
        <v>18</v>
      </c>
      <c r="C22" s="14">
        <v>19</v>
      </c>
      <c r="D22" s="73"/>
      <c r="E22" s="15"/>
      <c r="F22" s="13"/>
      <c r="G22" s="14"/>
      <c r="H22" s="14"/>
      <c r="I22" s="73"/>
      <c r="J22" s="63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2" s="79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81"/>
      <c r="W22" s="13"/>
    </row>
    <row r="23" spans="2:23" x14ac:dyDescent="0.3">
      <c r="B23" s="13">
        <v>19</v>
      </c>
      <c r="C23" s="14">
        <v>20</v>
      </c>
      <c r="D23" s="73"/>
      <c r="E23" s="15"/>
      <c r="F23" s="13"/>
      <c r="G23" s="14"/>
      <c r="H23" s="14"/>
      <c r="I23" s="73"/>
      <c r="J23" s="63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3" s="79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81"/>
      <c r="W23" s="13"/>
    </row>
  </sheetData>
  <conditionalFormatting sqref="B4:X23">
    <cfRule type="expression" dxfId="19" priority="1">
      <formula>$D4=1</formula>
    </cfRule>
  </conditionalFormatting>
  <dataValidations count="9">
    <dataValidation type="whole" allowBlank="1" showInputMessage="1" showErrorMessage="1" sqref="D4:D23" xr:uid="{00000000-0002-0000-0200-000000000000}">
      <formula1>-2147483648</formula1>
      <formula2>2147483647</formula2>
    </dataValidation>
    <dataValidation type="textLength" operator="lessThanOrEqual" allowBlank="1" showInputMessage="1" showErrorMessage="1" sqref="E4:E23" xr:uid="{00000000-0002-0000-0200-000001000000}">
      <formula1>255</formula1>
    </dataValidation>
    <dataValidation type="decimal" operator="notEqual" allowBlank="1" showInputMessage="1" showErrorMessage="1" sqref="K4:K23 L4:L23 M4:M23 N4:N23 O4:O23 P4:P23 Q4:Q23 R4:R23 S4:S23 T4:T23 U4:U23 V4:V23" xr:uid="{00000000-0002-0000-0200-000002000000}">
      <formula1>-1.11222333444555E+29</formula1>
    </dataValidation>
    <dataValidation type="list" allowBlank="1" showInputMessage="1" showErrorMessage="1" sqref="F4:F23" xr:uid="{AFC62563-CA7C-40CB-93D9-BF80EFD7001F}">
      <formula1>INDIRECT("vl_s03_account_id1[name]")</formula1>
    </dataValidation>
    <dataValidation type="list" allowBlank="1" showInputMessage="1" showErrorMessage="1" sqref="H4:H23" xr:uid="{939FC04E-3A26-42DF-B777-F4D71DED82BB}">
      <formula1>INDIRECT("vl_s03_product_id1[name]")</formula1>
    </dataValidation>
    <dataValidation type="list" allowBlank="1" showInputMessage="1" showErrorMessage="1" sqref="I4:I23" xr:uid="{1BF52E31-C377-4291-8CA0-FDD9A1B047DD}">
      <formula1>INDIRECT("vl_s03_region_id1[name]")</formula1>
    </dataValidation>
    <dataValidation type="list" allowBlank="1" showInputMessage="1" showErrorMessage="1" sqref="G4:G23" xr:uid="{A87F6515-B188-4196-8BB5-46FF8DDB2F60}">
      <formula1>INDIRECT("vl_s03_subaccount_id1[name]")</formula1>
    </dataValidation>
    <dataValidation type="whole" errorStyle="warning" allowBlank="1" showInputMessage="1" showErrorMessage="1" sqref="C4:C23" xr:uid="{5A12797C-E339-4D32-B773-32D653551CBB}">
      <formula1>-2147483648</formula1>
      <formula2>2147483647</formula2>
    </dataValidation>
    <dataValidation type="decimal" errorStyle="warning" operator="notEqual" allowBlank="1" showInputMessage="1" showErrorMessage="1" sqref="J4:J23" xr:uid="{7A68FB4D-43E1-4E97-9A37-8516DE05E5A5}">
      <formula1>-1.11222333444555E+29</formula1>
    </dataValidation>
  </dataValidations>
  <pageMargins left="0.7" right="0.7" top="0.75" bottom="0.75" header="0.3" footer="0.3"/>
  <pageSetup scale="4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  <pageSetUpPr fitToPage="1"/>
  </sheetPr>
  <dimension ref="B1:AC59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26.33203125" bestFit="1" customWidth="1"/>
    <col min="4" max="4" width="15.5546875" bestFit="1" customWidth="1"/>
    <col min="5" max="5" width="10.88671875" bestFit="1" customWidth="1"/>
    <col min="6" max="6" width="7.44140625" bestFit="1" customWidth="1"/>
    <col min="7" max="7" width="10.109375" bestFit="1" customWidth="1"/>
    <col min="8" max="8" width="16.33203125" bestFit="1" customWidth="1"/>
    <col min="9" max="9" width="8.5546875" bestFit="1" customWidth="1"/>
    <col min="10" max="10" width="14.5546875" bestFit="1" customWidth="1"/>
    <col min="11" max="11" width="9" bestFit="1" customWidth="1"/>
    <col min="12" max="12" width="15" bestFit="1" customWidth="1"/>
    <col min="13" max="13" width="10.109375" bestFit="1" customWidth="1"/>
    <col min="14" max="14" width="16.33203125" bestFit="1" customWidth="1"/>
    <col min="15" max="15" width="13.33203125" bestFit="1" customWidth="1"/>
    <col min="16" max="16" width="19.5546875" bestFit="1" customWidth="1"/>
    <col min="17" max="17" width="9.88671875" bestFit="1" customWidth="1"/>
    <col min="18" max="29" width="8.88671875" bestFit="1" customWidth="1"/>
  </cols>
  <sheetData>
    <row r="1" spans="2:29" x14ac:dyDescent="0.3"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</row>
    <row r="3" spans="2:29" x14ac:dyDescent="0.3">
      <c r="B3" t="s">
        <v>59</v>
      </c>
      <c r="C3" t="s">
        <v>68</v>
      </c>
      <c r="D3" t="s">
        <v>207</v>
      </c>
      <c r="E3" t="s">
        <v>208</v>
      </c>
      <c r="F3" t="s">
        <v>209</v>
      </c>
      <c r="G3" t="s">
        <v>210</v>
      </c>
      <c r="H3" t="s">
        <v>211</v>
      </c>
      <c r="I3" t="s">
        <v>212</v>
      </c>
      <c r="J3" t="s">
        <v>213</v>
      </c>
      <c r="K3" t="s">
        <v>214</v>
      </c>
      <c r="L3" t="s">
        <v>215</v>
      </c>
      <c r="M3" t="s">
        <v>216</v>
      </c>
      <c r="N3" t="s">
        <v>217</v>
      </c>
      <c r="O3" t="s">
        <v>218</v>
      </c>
      <c r="P3" t="s">
        <v>219</v>
      </c>
      <c r="Q3" t="s">
        <v>10</v>
      </c>
      <c r="R3" t="s">
        <v>11</v>
      </c>
      <c r="S3" t="s">
        <v>13</v>
      </c>
      <c r="T3" t="s">
        <v>14</v>
      </c>
      <c r="U3" t="s">
        <v>15</v>
      </c>
      <c r="V3" t="s">
        <v>16</v>
      </c>
      <c r="W3" t="s">
        <v>17</v>
      </c>
      <c r="X3" t="s">
        <v>18</v>
      </c>
      <c r="Y3" t="s">
        <v>19</v>
      </c>
      <c r="Z3" t="s">
        <v>20</v>
      </c>
      <c r="AA3" t="s">
        <v>21</v>
      </c>
      <c r="AB3" t="s">
        <v>22</v>
      </c>
      <c r="AC3" t="s">
        <v>23</v>
      </c>
    </row>
    <row r="4" spans="2:29" x14ac:dyDescent="0.3">
      <c r="B4">
        <v>0</v>
      </c>
      <c r="C4" t="s">
        <v>265</v>
      </c>
      <c r="D4" t="s">
        <v>193</v>
      </c>
      <c r="E4" t="s">
        <v>129</v>
      </c>
      <c r="F4" t="s">
        <v>709</v>
      </c>
      <c r="G4" t="s">
        <v>173</v>
      </c>
      <c r="H4" t="s">
        <v>169</v>
      </c>
      <c r="Q4" s="19">
        <v>20400000</v>
      </c>
      <c r="R4" s="19">
        <v>1700000</v>
      </c>
      <c r="S4" s="19">
        <v>1700000</v>
      </c>
      <c r="T4" s="19">
        <v>1700000</v>
      </c>
      <c r="U4" s="19">
        <v>1700000</v>
      </c>
      <c r="V4" s="19">
        <v>1700000</v>
      </c>
      <c r="W4" s="19">
        <v>1700000</v>
      </c>
      <c r="X4" s="19">
        <v>1700000</v>
      </c>
      <c r="Y4" s="19">
        <v>1700000</v>
      </c>
      <c r="Z4" s="19">
        <v>1700000</v>
      </c>
      <c r="AA4" s="19">
        <v>1700000</v>
      </c>
      <c r="AB4" s="19">
        <v>1700000</v>
      </c>
      <c r="AC4" s="19">
        <v>1700000</v>
      </c>
    </row>
    <row r="5" spans="2:29" x14ac:dyDescent="0.3">
      <c r="B5">
        <v>1</v>
      </c>
      <c r="C5" t="s">
        <v>266</v>
      </c>
      <c r="D5" t="s">
        <v>193</v>
      </c>
      <c r="E5" t="s">
        <v>129</v>
      </c>
      <c r="F5" t="s">
        <v>709</v>
      </c>
      <c r="G5" t="s">
        <v>133</v>
      </c>
      <c r="H5" t="s">
        <v>170</v>
      </c>
      <c r="Q5" s="19">
        <v>9300000</v>
      </c>
      <c r="R5" s="19">
        <v>775000</v>
      </c>
      <c r="S5" s="19">
        <v>775000</v>
      </c>
      <c r="T5" s="19">
        <v>775000</v>
      </c>
      <c r="U5" s="19">
        <v>775000</v>
      </c>
      <c r="V5" s="19">
        <v>775000</v>
      </c>
      <c r="W5" s="19">
        <v>775000</v>
      </c>
      <c r="X5" s="19">
        <v>775000</v>
      </c>
      <c r="Y5" s="19">
        <v>775000</v>
      </c>
      <c r="Z5" s="19">
        <v>775000</v>
      </c>
      <c r="AA5" s="19">
        <v>775000</v>
      </c>
      <c r="AB5" s="19">
        <v>775000</v>
      </c>
      <c r="AC5" s="19">
        <v>775000</v>
      </c>
    </row>
    <row r="6" spans="2:29" x14ac:dyDescent="0.3">
      <c r="B6">
        <v>2</v>
      </c>
      <c r="C6" t="s">
        <v>450</v>
      </c>
      <c r="D6" t="s">
        <v>193</v>
      </c>
      <c r="E6" t="s">
        <v>129</v>
      </c>
      <c r="F6" t="s">
        <v>709</v>
      </c>
      <c r="G6" t="s">
        <v>402</v>
      </c>
      <c r="H6" t="s">
        <v>172</v>
      </c>
      <c r="Q6" s="19">
        <v>4800000</v>
      </c>
      <c r="R6" s="19">
        <v>400000</v>
      </c>
      <c r="S6" s="19">
        <v>400000</v>
      </c>
      <c r="T6" s="19">
        <v>400000</v>
      </c>
      <c r="U6" s="19">
        <v>400000</v>
      </c>
      <c r="V6" s="19">
        <v>400000</v>
      </c>
      <c r="W6" s="19">
        <v>400000</v>
      </c>
      <c r="X6" s="19">
        <v>400000</v>
      </c>
      <c r="Y6" s="19">
        <v>400000</v>
      </c>
      <c r="Z6" s="19">
        <v>400000</v>
      </c>
      <c r="AA6" s="19">
        <v>400000</v>
      </c>
      <c r="AB6" s="19">
        <v>400000</v>
      </c>
      <c r="AC6" s="19">
        <v>400000</v>
      </c>
    </row>
    <row r="7" spans="2:29" x14ac:dyDescent="0.3">
      <c r="B7">
        <v>3</v>
      </c>
      <c r="C7" t="s">
        <v>451</v>
      </c>
      <c r="D7" t="s">
        <v>193</v>
      </c>
      <c r="E7" t="s">
        <v>129</v>
      </c>
      <c r="F7" t="s">
        <v>709</v>
      </c>
      <c r="G7" t="s">
        <v>403</v>
      </c>
      <c r="H7" t="s">
        <v>171</v>
      </c>
      <c r="Q7" s="19">
        <v>3114000</v>
      </c>
      <c r="R7" s="19">
        <v>259500</v>
      </c>
      <c r="S7" s="19">
        <v>259500</v>
      </c>
      <c r="T7" s="19">
        <v>259500</v>
      </c>
      <c r="U7" s="19">
        <v>259500</v>
      </c>
      <c r="V7" s="19">
        <v>259500</v>
      </c>
      <c r="W7" s="19">
        <v>259500</v>
      </c>
      <c r="X7" s="19">
        <v>259500</v>
      </c>
      <c r="Y7" s="19">
        <v>259500</v>
      </c>
      <c r="Z7" s="19">
        <v>259500</v>
      </c>
      <c r="AA7" s="19">
        <v>259500</v>
      </c>
      <c r="AB7" s="19">
        <v>259500</v>
      </c>
      <c r="AC7" s="19">
        <v>259500</v>
      </c>
    </row>
    <row r="8" spans="2:29" x14ac:dyDescent="0.3">
      <c r="B8">
        <v>4</v>
      </c>
      <c r="C8" t="s">
        <v>242</v>
      </c>
      <c r="D8" t="s">
        <v>195</v>
      </c>
      <c r="E8" t="s">
        <v>129</v>
      </c>
      <c r="F8" t="s">
        <v>709</v>
      </c>
      <c r="G8" t="s">
        <v>173</v>
      </c>
      <c r="H8" t="s">
        <v>169</v>
      </c>
      <c r="I8" t="s">
        <v>164</v>
      </c>
      <c r="J8" t="s">
        <v>165</v>
      </c>
      <c r="Q8" s="19">
        <v>10800000</v>
      </c>
      <c r="R8" s="19">
        <v>900000</v>
      </c>
      <c r="S8" s="19">
        <v>900000</v>
      </c>
      <c r="T8" s="19">
        <v>900000</v>
      </c>
      <c r="U8" s="19">
        <v>900000</v>
      </c>
      <c r="V8" s="19">
        <v>900000</v>
      </c>
      <c r="W8" s="19">
        <v>900000</v>
      </c>
      <c r="X8" s="19">
        <v>900000</v>
      </c>
      <c r="Y8" s="19">
        <v>900000</v>
      </c>
      <c r="Z8" s="19">
        <v>900000</v>
      </c>
      <c r="AA8" s="19">
        <v>900000</v>
      </c>
      <c r="AB8" s="19">
        <v>900000</v>
      </c>
      <c r="AC8" s="19">
        <v>900000</v>
      </c>
    </row>
    <row r="9" spans="2:29" x14ac:dyDescent="0.3">
      <c r="B9">
        <v>5</v>
      </c>
      <c r="C9" t="s">
        <v>424</v>
      </c>
      <c r="D9" t="s">
        <v>195</v>
      </c>
      <c r="E9" t="s">
        <v>129</v>
      </c>
      <c r="F9" t="s">
        <v>709</v>
      </c>
      <c r="G9" t="s">
        <v>173</v>
      </c>
      <c r="H9" t="s">
        <v>169</v>
      </c>
      <c r="I9" t="s">
        <v>399</v>
      </c>
      <c r="J9" t="s">
        <v>166</v>
      </c>
      <c r="Q9" s="19">
        <v>9600000</v>
      </c>
      <c r="R9" s="19">
        <v>800000</v>
      </c>
      <c r="S9" s="19">
        <v>800000</v>
      </c>
      <c r="T9" s="19">
        <v>800000</v>
      </c>
      <c r="U9" s="19">
        <v>800000</v>
      </c>
      <c r="V9" s="19">
        <v>800000</v>
      </c>
      <c r="W9" s="19">
        <v>800000</v>
      </c>
      <c r="X9" s="19">
        <v>800000</v>
      </c>
      <c r="Y9" s="19">
        <v>800000</v>
      </c>
      <c r="Z9" s="19">
        <v>800000</v>
      </c>
      <c r="AA9" s="19">
        <v>800000</v>
      </c>
      <c r="AB9" s="19">
        <v>800000</v>
      </c>
      <c r="AC9" s="19">
        <v>800000</v>
      </c>
    </row>
    <row r="10" spans="2:29" x14ac:dyDescent="0.3">
      <c r="B10">
        <v>6</v>
      </c>
      <c r="C10" t="s">
        <v>243</v>
      </c>
      <c r="D10" t="s">
        <v>195</v>
      </c>
      <c r="E10" t="s">
        <v>129</v>
      </c>
      <c r="F10" t="s">
        <v>709</v>
      </c>
      <c r="G10" t="s">
        <v>133</v>
      </c>
      <c r="H10" t="s">
        <v>170</v>
      </c>
      <c r="I10" t="s">
        <v>164</v>
      </c>
      <c r="J10" t="s">
        <v>165</v>
      </c>
      <c r="Q10" s="19">
        <v>5100000</v>
      </c>
      <c r="R10" s="19">
        <v>425000</v>
      </c>
      <c r="S10" s="19">
        <v>425000</v>
      </c>
      <c r="T10" s="19">
        <v>425000</v>
      </c>
      <c r="U10" s="19">
        <v>425000</v>
      </c>
      <c r="V10" s="19">
        <v>425000</v>
      </c>
      <c r="W10" s="19">
        <v>425000</v>
      </c>
      <c r="X10" s="19">
        <v>425000</v>
      </c>
      <c r="Y10" s="19">
        <v>425000</v>
      </c>
      <c r="Z10" s="19">
        <v>425000</v>
      </c>
      <c r="AA10" s="19">
        <v>425000</v>
      </c>
      <c r="AB10" s="19">
        <v>425000</v>
      </c>
      <c r="AC10" s="19">
        <v>425000</v>
      </c>
    </row>
    <row r="11" spans="2:29" x14ac:dyDescent="0.3">
      <c r="B11">
        <v>7</v>
      </c>
      <c r="C11" t="s">
        <v>425</v>
      </c>
      <c r="D11" t="s">
        <v>195</v>
      </c>
      <c r="E11" t="s">
        <v>129</v>
      </c>
      <c r="F11" t="s">
        <v>709</v>
      </c>
      <c r="G11" t="s">
        <v>133</v>
      </c>
      <c r="H11" t="s">
        <v>170</v>
      </c>
      <c r="I11" t="s">
        <v>399</v>
      </c>
      <c r="J11" t="s">
        <v>166</v>
      </c>
      <c r="Q11" s="19">
        <v>4200000</v>
      </c>
      <c r="R11" s="19">
        <v>350000</v>
      </c>
      <c r="S11" s="19">
        <v>350000</v>
      </c>
      <c r="T11" s="19">
        <v>350000</v>
      </c>
      <c r="U11" s="19">
        <v>350000</v>
      </c>
      <c r="V11" s="19">
        <v>350000</v>
      </c>
      <c r="W11" s="19">
        <v>350000</v>
      </c>
      <c r="X11" s="19">
        <v>350000</v>
      </c>
      <c r="Y11" s="19">
        <v>350000</v>
      </c>
      <c r="Z11" s="19">
        <v>350000</v>
      </c>
      <c r="AA11" s="19">
        <v>350000</v>
      </c>
      <c r="AB11" s="19">
        <v>350000</v>
      </c>
      <c r="AC11" s="19">
        <v>350000</v>
      </c>
    </row>
    <row r="12" spans="2:29" x14ac:dyDescent="0.3">
      <c r="B12">
        <v>8</v>
      </c>
      <c r="C12" t="s">
        <v>452</v>
      </c>
      <c r="D12" t="s">
        <v>195</v>
      </c>
      <c r="E12" t="s">
        <v>129</v>
      </c>
      <c r="F12" t="s">
        <v>709</v>
      </c>
      <c r="G12" t="s">
        <v>402</v>
      </c>
      <c r="H12" t="s">
        <v>172</v>
      </c>
      <c r="I12" t="s">
        <v>400</v>
      </c>
      <c r="J12" t="s">
        <v>167</v>
      </c>
      <c r="Q12" s="19">
        <v>4800000</v>
      </c>
      <c r="R12" s="19">
        <v>400000</v>
      </c>
      <c r="S12" s="19">
        <v>400000</v>
      </c>
      <c r="T12" s="19">
        <v>400000</v>
      </c>
      <c r="U12" s="19">
        <v>400000</v>
      </c>
      <c r="V12" s="19">
        <v>400000</v>
      </c>
      <c r="W12" s="19">
        <v>400000</v>
      </c>
      <c r="X12" s="19">
        <v>400000</v>
      </c>
      <c r="Y12" s="19">
        <v>400000</v>
      </c>
      <c r="Z12" s="19">
        <v>400000</v>
      </c>
      <c r="AA12" s="19">
        <v>400000</v>
      </c>
      <c r="AB12" s="19">
        <v>400000</v>
      </c>
      <c r="AC12" s="19">
        <v>400000</v>
      </c>
    </row>
    <row r="13" spans="2:29" x14ac:dyDescent="0.3">
      <c r="B13">
        <v>9</v>
      </c>
      <c r="C13" t="s">
        <v>453</v>
      </c>
      <c r="D13" t="s">
        <v>195</v>
      </c>
      <c r="E13" t="s">
        <v>129</v>
      </c>
      <c r="F13" t="s">
        <v>709</v>
      </c>
      <c r="G13" t="s">
        <v>403</v>
      </c>
      <c r="H13" t="s">
        <v>171</v>
      </c>
      <c r="I13" t="s">
        <v>400</v>
      </c>
      <c r="J13" t="s">
        <v>167</v>
      </c>
      <c r="Q13" s="19">
        <v>1440000</v>
      </c>
      <c r="R13" s="19">
        <v>120000</v>
      </c>
      <c r="S13" s="19">
        <v>120000</v>
      </c>
      <c r="T13" s="19">
        <v>120000</v>
      </c>
      <c r="U13" s="19">
        <v>120000</v>
      </c>
      <c r="V13" s="19">
        <v>120000</v>
      </c>
      <c r="W13" s="19">
        <v>120000</v>
      </c>
      <c r="X13" s="19">
        <v>120000</v>
      </c>
      <c r="Y13" s="19">
        <v>120000</v>
      </c>
      <c r="Z13" s="19">
        <v>120000</v>
      </c>
      <c r="AA13" s="19">
        <v>120000</v>
      </c>
      <c r="AB13" s="19">
        <v>120000</v>
      </c>
      <c r="AC13" s="19">
        <v>120000</v>
      </c>
    </row>
    <row r="14" spans="2:29" x14ac:dyDescent="0.3">
      <c r="B14">
        <v>10</v>
      </c>
      <c r="C14" t="s">
        <v>467</v>
      </c>
      <c r="D14" t="s">
        <v>195</v>
      </c>
      <c r="E14" t="s">
        <v>129</v>
      </c>
      <c r="F14" t="s">
        <v>709</v>
      </c>
      <c r="G14" t="s">
        <v>403</v>
      </c>
      <c r="H14" t="s">
        <v>171</v>
      </c>
      <c r="I14" t="s">
        <v>401</v>
      </c>
      <c r="J14" t="s">
        <v>168</v>
      </c>
      <c r="Q14" s="19">
        <v>1674000</v>
      </c>
      <c r="R14" s="19">
        <v>139500</v>
      </c>
      <c r="S14" s="19">
        <v>139500</v>
      </c>
      <c r="T14" s="19">
        <v>139500</v>
      </c>
      <c r="U14" s="19">
        <v>139500</v>
      </c>
      <c r="V14" s="19">
        <v>139500</v>
      </c>
      <c r="W14" s="19">
        <v>139500</v>
      </c>
      <c r="X14" s="19">
        <v>139500</v>
      </c>
      <c r="Y14" s="19">
        <v>139500</v>
      </c>
      <c r="Z14" s="19">
        <v>139500</v>
      </c>
      <c r="AA14" s="19">
        <v>139500</v>
      </c>
      <c r="AB14" s="19">
        <v>139500</v>
      </c>
      <c r="AC14" s="19">
        <v>139500</v>
      </c>
    </row>
    <row r="15" spans="2:29" x14ac:dyDescent="0.3">
      <c r="B15">
        <v>11</v>
      </c>
      <c r="C15" t="s">
        <v>426</v>
      </c>
      <c r="D15" t="s">
        <v>196</v>
      </c>
      <c r="E15" t="s">
        <v>129</v>
      </c>
      <c r="F15" t="s">
        <v>709</v>
      </c>
      <c r="G15" t="s">
        <v>173</v>
      </c>
      <c r="H15" t="s">
        <v>169</v>
      </c>
      <c r="M15" t="s">
        <v>418</v>
      </c>
      <c r="N15" t="s">
        <v>140</v>
      </c>
      <c r="Q15" s="19">
        <v>7200000</v>
      </c>
      <c r="R15" s="19">
        <v>600000</v>
      </c>
      <c r="S15" s="19">
        <v>600000</v>
      </c>
      <c r="T15" s="19">
        <v>600000</v>
      </c>
      <c r="U15" s="19">
        <v>600000</v>
      </c>
      <c r="V15" s="19">
        <v>600000</v>
      </c>
      <c r="W15" s="19">
        <v>600000</v>
      </c>
      <c r="X15" s="19">
        <v>600000</v>
      </c>
      <c r="Y15" s="19">
        <v>600000</v>
      </c>
      <c r="Z15" s="19">
        <v>600000</v>
      </c>
      <c r="AA15" s="19">
        <v>600000</v>
      </c>
      <c r="AB15" s="19">
        <v>600000</v>
      </c>
      <c r="AC15" s="19">
        <v>600000</v>
      </c>
    </row>
    <row r="16" spans="2:29" x14ac:dyDescent="0.3">
      <c r="B16">
        <v>12</v>
      </c>
      <c r="C16" t="s">
        <v>427</v>
      </c>
      <c r="D16" t="s">
        <v>196</v>
      </c>
      <c r="E16" t="s">
        <v>129</v>
      </c>
      <c r="F16" t="s">
        <v>709</v>
      </c>
      <c r="G16" t="s">
        <v>173</v>
      </c>
      <c r="H16" t="s">
        <v>169</v>
      </c>
      <c r="M16" t="s">
        <v>419</v>
      </c>
      <c r="N16" t="s">
        <v>141</v>
      </c>
      <c r="Q16" s="19">
        <v>7200000</v>
      </c>
      <c r="R16" s="19">
        <v>600000</v>
      </c>
      <c r="S16" s="19">
        <v>600000</v>
      </c>
      <c r="T16" s="19">
        <v>600000</v>
      </c>
      <c r="U16" s="19">
        <v>600000</v>
      </c>
      <c r="V16" s="19">
        <v>600000</v>
      </c>
      <c r="W16" s="19">
        <v>600000</v>
      </c>
      <c r="X16" s="19">
        <v>600000</v>
      </c>
      <c r="Y16" s="19">
        <v>600000</v>
      </c>
      <c r="Z16" s="19">
        <v>600000</v>
      </c>
      <c r="AA16" s="19">
        <v>600000</v>
      </c>
      <c r="AB16" s="19">
        <v>600000</v>
      </c>
      <c r="AC16" s="19">
        <v>600000</v>
      </c>
    </row>
    <row r="17" spans="2:29" x14ac:dyDescent="0.3">
      <c r="B17">
        <v>13</v>
      </c>
      <c r="C17" t="s">
        <v>428</v>
      </c>
      <c r="D17" t="s">
        <v>196</v>
      </c>
      <c r="E17" t="s">
        <v>129</v>
      </c>
      <c r="F17" t="s">
        <v>709</v>
      </c>
      <c r="G17" t="s">
        <v>173</v>
      </c>
      <c r="H17" t="s">
        <v>169</v>
      </c>
      <c r="M17" t="s">
        <v>420</v>
      </c>
      <c r="N17" t="s">
        <v>142</v>
      </c>
      <c r="Q17" s="19">
        <v>6000000</v>
      </c>
      <c r="R17" s="19">
        <v>500000</v>
      </c>
      <c r="S17" s="19">
        <v>500000</v>
      </c>
      <c r="T17" s="19">
        <v>500000</v>
      </c>
      <c r="U17" s="19">
        <v>500000</v>
      </c>
      <c r="V17" s="19">
        <v>500000</v>
      </c>
      <c r="W17" s="19">
        <v>500000</v>
      </c>
      <c r="X17" s="19">
        <v>500000</v>
      </c>
      <c r="Y17" s="19">
        <v>500000</v>
      </c>
      <c r="Z17" s="19">
        <v>500000</v>
      </c>
      <c r="AA17" s="19">
        <v>500000</v>
      </c>
      <c r="AB17" s="19">
        <v>500000</v>
      </c>
      <c r="AC17" s="19">
        <v>500000</v>
      </c>
    </row>
    <row r="18" spans="2:29" x14ac:dyDescent="0.3">
      <c r="B18">
        <v>14</v>
      </c>
      <c r="C18" t="s">
        <v>442</v>
      </c>
      <c r="D18" t="s">
        <v>196</v>
      </c>
      <c r="E18" t="s">
        <v>129</v>
      </c>
      <c r="F18" t="s">
        <v>709</v>
      </c>
      <c r="G18" t="s">
        <v>133</v>
      </c>
      <c r="H18" t="s">
        <v>170</v>
      </c>
      <c r="M18" t="s">
        <v>418</v>
      </c>
      <c r="N18" t="s">
        <v>140</v>
      </c>
      <c r="Q18" s="19">
        <v>3300000</v>
      </c>
      <c r="R18" s="19">
        <v>275000</v>
      </c>
      <c r="S18" s="19">
        <v>275000</v>
      </c>
      <c r="T18" s="19">
        <v>275000</v>
      </c>
      <c r="U18" s="19">
        <v>275000</v>
      </c>
      <c r="V18" s="19">
        <v>275000</v>
      </c>
      <c r="W18" s="19">
        <v>275000</v>
      </c>
      <c r="X18" s="19">
        <v>275000</v>
      </c>
      <c r="Y18" s="19">
        <v>275000</v>
      </c>
      <c r="Z18" s="19">
        <v>275000</v>
      </c>
      <c r="AA18" s="19">
        <v>275000</v>
      </c>
      <c r="AB18" s="19">
        <v>275000</v>
      </c>
      <c r="AC18" s="19">
        <v>275000</v>
      </c>
    </row>
    <row r="19" spans="2:29" x14ac:dyDescent="0.3">
      <c r="B19">
        <v>15</v>
      </c>
      <c r="C19" t="s">
        <v>429</v>
      </c>
      <c r="D19" t="s">
        <v>196</v>
      </c>
      <c r="E19" t="s">
        <v>129</v>
      </c>
      <c r="F19" t="s">
        <v>709</v>
      </c>
      <c r="G19" t="s">
        <v>133</v>
      </c>
      <c r="H19" t="s">
        <v>170</v>
      </c>
      <c r="M19" t="s">
        <v>419</v>
      </c>
      <c r="N19" t="s">
        <v>141</v>
      </c>
      <c r="Q19" s="19">
        <v>3600000</v>
      </c>
      <c r="R19" s="19">
        <v>300000</v>
      </c>
      <c r="S19" s="19">
        <v>300000</v>
      </c>
      <c r="T19" s="19">
        <v>300000</v>
      </c>
      <c r="U19" s="19">
        <v>300000</v>
      </c>
      <c r="V19" s="19">
        <v>300000</v>
      </c>
      <c r="W19" s="19">
        <v>300000</v>
      </c>
      <c r="X19" s="19">
        <v>300000</v>
      </c>
      <c r="Y19" s="19">
        <v>300000</v>
      </c>
      <c r="Z19" s="19">
        <v>300000</v>
      </c>
      <c r="AA19" s="19">
        <v>300000</v>
      </c>
      <c r="AB19" s="19">
        <v>300000</v>
      </c>
      <c r="AC19" s="19">
        <v>300000</v>
      </c>
    </row>
    <row r="20" spans="2:29" x14ac:dyDescent="0.3">
      <c r="B20">
        <v>16</v>
      </c>
      <c r="C20" t="s">
        <v>430</v>
      </c>
      <c r="D20" t="s">
        <v>196</v>
      </c>
      <c r="E20" t="s">
        <v>129</v>
      </c>
      <c r="F20" t="s">
        <v>709</v>
      </c>
      <c r="G20" t="s">
        <v>133</v>
      </c>
      <c r="H20" t="s">
        <v>170</v>
      </c>
      <c r="M20" t="s">
        <v>420</v>
      </c>
      <c r="N20" t="s">
        <v>142</v>
      </c>
      <c r="Q20" s="19">
        <v>2400000</v>
      </c>
      <c r="R20" s="19">
        <v>200000</v>
      </c>
      <c r="S20" s="19">
        <v>200000</v>
      </c>
      <c r="T20" s="19">
        <v>200000</v>
      </c>
      <c r="U20" s="19">
        <v>200000</v>
      </c>
      <c r="V20" s="19">
        <v>200000</v>
      </c>
      <c r="W20" s="19">
        <v>200000</v>
      </c>
      <c r="X20" s="19">
        <v>200000</v>
      </c>
      <c r="Y20" s="19">
        <v>200000</v>
      </c>
      <c r="Z20" s="19">
        <v>200000</v>
      </c>
      <c r="AA20" s="19">
        <v>200000</v>
      </c>
      <c r="AB20" s="19">
        <v>200000</v>
      </c>
      <c r="AC20" s="19">
        <v>200000</v>
      </c>
    </row>
    <row r="21" spans="2:29" x14ac:dyDescent="0.3">
      <c r="B21">
        <v>17</v>
      </c>
      <c r="C21" t="s">
        <v>431</v>
      </c>
      <c r="D21" t="s">
        <v>244</v>
      </c>
      <c r="E21" t="s">
        <v>129</v>
      </c>
      <c r="F21" t="s">
        <v>709</v>
      </c>
      <c r="G21" t="s">
        <v>173</v>
      </c>
      <c r="H21" t="s">
        <v>169</v>
      </c>
      <c r="K21" t="s">
        <v>147</v>
      </c>
      <c r="L21" t="s">
        <v>148</v>
      </c>
      <c r="M21" t="s">
        <v>418</v>
      </c>
      <c r="N21" t="s">
        <v>140</v>
      </c>
      <c r="Q21" s="19">
        <v>2400000</v>
      </c>
      <c r="R21" s="19">
        <v>200000</v>
      </c>
      <c r="S21" s="19">
        <v>200000</v>
      </c>
      <c r="T21" s="19">
        <v>200000</v>
      </c>
      <c r="U21" s="19">
        <v>200000</v>
      </c>
      <c r="V21" s="19">
        <v>200000</v>
      </c>
      <c r="W21" s="19">
        <v>200000</v>
      </c>
      <c r="X21" s="19">
        <v>200000</v>
      </c>
      <c r="Y21" s="19">
        <v>200000</v>
      </c>
      <c r="Z21" s="19">
        <v>200000</v>
      </c>
      <c r="AA21" s="19">
        <v>200000</v>
      </c>
      <c r="AB21" s="19">
        <v>200000</v>
      </c>
      <c r="AC21" s="19">
        <v>200000</v>
      </c>
    </row>
    <row r="22" spans="2:29" x14ac:dyDescent="0.3">
      <c r="B22">
        <v>18</v>
      </c>
      <c r="C22" t="s">
        <v>432</v>
      </c>
      <c r="D22" t="s">
        <v>244</v>
      </c>
      <c r="E22" t="s">
        <v>129</v>
      </c>
      <c r="F22" t="s">
        <v>709</v>
      </c>
      <c r="G22" t="s">
        <v>173</v>
      </c>
      <c r="H22" t="s">
        <v>169</v>
      </c>
      <c r="K22" t="s">
        <v>150</v>
      </c>
      <c r="L22" t="s">
        <v>151</v>
      </c>
      <c r="M22" t="s">
        <v>420</v>
      </c>
      <c r="N22" t="s">
        <v>142</v>
      </c>
      <c r="Q22" s="19">
        <v>3000000</v>
      </c>
      <c r="R22" s="19">
        <v>250000</v>
      </c>
      <c r="S22" s="19">
        <v>250000</v>
      </c>
      <c r="T22" s="19">
        <v>250000</v>
      </c>
      <c r="U22" s="19">
        <v>250000</v>
      </c>
      <c r="V22" s="19">
        <v>250000</v>
      </c>
      <c r="W22" s="19">
        <v>250000</v>
      </c>
      <c r="X22" s="19">
        <v>250000</v>
      </c>
      <c r="Y22" s="19">
        <v>250000</v>
      </c>
      <c r="Z22" s="19">
        <v>250000</v>
      </c>
      <c r="AA22" s="19">
        <v>250000</v>
      </c>
      <c r="AB22" s="19">
        <v>250000</v>
      </c>
      <c r="AC22" s="19">
        <v>250000</v>
      </c>
    </row>
    <row r="23" spans="2:29" x14ac:dyDescent="0.3">
      <c r="B23">
        <v>19</v>
      </c>
      <c r="C23" t="s">
        <v>433</v>
      </c>
      <c r="D23" t="s">
        <v>244</v>
      </c>
      <c r="E23" t="s">
        <v>129</v>
      </c>
      <c r="F23" t="s">
        <v>709</v>
      </c>
      <c r="G23" t="s">
        <v>173</v>
      </c>
      <c r="H23" t="s">
        <v>169</v>
      </c>
      <c r="K23" t="s">
        <v>152</v>
      </c>
      <c r="L23" t="s">
        <v>153</v>
      </c>
      <c r="M23" t="s">
        <v>420</v>
      </c>
      <c r="N23" t="s">
        <v>142</v>
      </c>
      <c r="Q23" s="19">
        <v>3000000</v>
      </c>
      <c r="R23" s="19">
        <v>250000</v>
      </c>
      <c r="S23" s="19">
        <v>250000</v>
      </c>
      <c r="T23" s="19">
        <v>250000</v>
      </c>
      <c r="U23" s="19">
        <v>250000</v>
      </c>
      <c r="V23" s="19">
        <v>250000</v>
      </c>
      <c r="W23" s="19">
        <v>250000</v>
      </c>
      <c r="X23" s="19">
        <v>250000</v>
      </c>
      <c r="Y23" s="19">
        <v>250000</v>
      </c>
      <c r="Z23" s="19">
        <v>250000</v>
      </c>
      <c r="AA23" s="19">
        <v>250000</v>
      </c>
      <c r="AB23" s="19">
        <v>250000</v>
      </c>
      <c r="AC23" s="19">
        <v>250000</v>
      </c>
    </row>
    <row r="24" spans="2:29" x14ac:dyDescent="0.3">
      <c r="B24">
        <v>20</v>
      </c>
      <c r="C24" t="s">
        <v>434</v>
      </c>
      <c r="D24" t="s">
        <v>244</v>
      </c>
      <c r="E24" t="s">
        <v>129</v>
      </c>
      <c r="F24" t="s">
        <v>709</v>
      </c>
      <c r="G24" t="s">
        <v>173</v>
      </c>
      <c r="H24" t="s">
        <v>169</v>
      </c>
      <c r="K24" t="s">
        <v>149</v>
      </c>
      <c r="L24" t="s">
        <v>149</v>
      </c>
      <c r="M24" t="s">
        <v>419</v>
      </c>
      <c r="N24" t="s">
        <v>141</v>
      </c>
      <c r="Q24" s="19">
        <v>3600000</v>
      </c>
      <c r="R24" s="19">
        <v>300000</v>
      </c>
      <c r="S24" s="19">
        <v>300000</v>
      </c>
      <c r="T24" s="19">
        <v>300000</v>
      </c>
      <c r="U24" s="19">
        <v>300000</v>
      </c>
      <c r="V24" s="19">
        <v>300000</v>
      </c>
      <c r="W24" s="19">
        <v>300000</v>
      </c>
      <c r="X24" s="19">
        <v>300000</v>
      </c>
      <c r="Y24" s="19">
        <v>300000</v>
      </c>
      <c r="Z24" s="19">
        <v>300000</v>
      </c>
      <c r="AA24" s="19">
        <v>300000</v>
      </c>
      <c r="AB24" s="19">
        <v>300000</v>
      </c>
      <c r="AC24" s="19">
        <v>300000</v>
      </c>
    </row>
    <row r="25" spans="2:29" x14ac:dyDescent="0.3">
      <c r="B25">
        <v>21</v>
      </c>
      <c r="C25" t="s">
        <v>435</v>
      </c>
      <c r="D25" t="s">
        <v>244</v>
      </c>
      <c r="E25" t="s">
        <v>129</v>
      </c>
      <c r="F25" t="s">
        <v>709</v>
      </c>
      <c r="G25" t="s">
        <v>173</v>
      </c>
      <c r="H25" t="s">
        <v>169</v>
      </c>
      <c r="K25" t="s">
        <v>145</v>
      </c>
      <c r="L25" t="s">
        <v>146</v>
      </c>
      <c r="M25" t="s">
        <v>418</v>
      </c>
      <c r="N25" t="s">
        <v>140</v>
      </c>
      <c r="Q25" s="19">
        <v>4800000</v>
      </c>
      <c r="R25" s="19">
        <v>400000</v>
      </c>
      <c r="S25" s="19">
        <v>400000</v>
      </c>
      <c r="T25" s="19">
        <v>400000</v>
      </c>
      <c r="U25" s="19">
        <v>400000</v>
      </c>
      <c r="V25" s="19">
        <v>400000</v>
      </c>
      <c r="W25" s="19">
        <v>400000</v>
      </c>
      <c r="X25" s="19">
        <v>400000</v>
      </c>
      <c r="Y25" s="19">
        <v>400000</v>
      </c>
      <c r="Z25" s="19">
        <v>400000</v>
      </c>
      <c r="AA25" s="19">
        <v>400000</v>
      </c>
      <c r="AB25" s="19">
        <v>400000</v>
      </c>
      <c r="AC25" s="19">
        <v>400000</v>
      </c>
    </row>
    <row r="26" spans="2:29" x14ac:dyDescent="0.3">
      <c r="B26">
        <v>22</v>
      </c>
      <c r="C26" t="s">
        <v>436</v>
      </c>
      <c r="D26" t="s">
        <v>244</v>
      </c>
      <c r="E26" t="s">
        <v>129</v>
      </c>
      <c r="F26" t="s">
        <v>709</v>
      </c>
      <c r="G26" t="s">
        <v>173</v>
      </c>
      <c r="H26" t="s">
        <v>169</v>
      </c>
      <c r="K26" t="s">
        <v>145</v>
      </c>
      <c r="L26" t="s">
        <v>146</v>
      </c>
      <c r="M26" t="s">
        <v>419</v>
      </c>
      <c r="N26" t="s">
        <v>141</v>
      </c>
      <c r="Q26" s="19">
        <v>3600000</v>
      </c>
      <c r="R26" s="19">
        <v>300000</v>
      </c>
      <c r="S26" s="19">
        <v>300000</v>
      </c>
      <c r="T26" s="19">
        <v>300000</v>
      </c>
      <c r="U26" s="19">
        <v>300000</v>
      </c>
      <c r="V26" s="19">
        <v>300000</v>
      </c>
      <c r="W26" s="19">
        <v>300000</v>
      </c>
      <c r="X26" s="19">
        <v>300000</v>
      </c>
      <c r="Y26" s="19">
        <v>300000</v>
      </c>
      <c r="Z26" s="19">
        <v>300000</v>
      </c>
      <c r="AA26" s="19">
        <v>300000</v>
      </c>
      <c r="AB26" s="19">
        <v>300000</v>
      </c>
      <c r="AC26" s="19">
        <v>300000</v>
      </c>
    </row>
    <row r="27" spans="2:29" x14ac:dyDescent="0.3">
      <c r="B27">
        <v>23</v>
      </c>
      <c r="C27" t="s">
        <v>443</v>
      </c>
      <c r="D27" t="s">
        <v>244</v>
      </c>
      <c r="E27" t="s">
        <v>129</v>
      </c>
      <c r="F27" t="s">
        <v>709</v>
      </c>
      <c r="G27" t="s">
        <v>133</v>
      </c>
      <c r="H27" t="s">
        <v>170</v>
      </c>
      <c r="K27" t="s">
        <v>147</v>
      </c>
      <c r="L27" t="s">
        <v>148</v>
      </c>
      <c r="M27" t="s">
        <v>418</v>
      </c>
      <c r="N27" t="s">
        <v>140</v>
      </c>
      <c r="Q27" s="19">
        <v>1500000</v>
      </c>
      <c r="R27" s="19">
        <v>125000</v>
      </c>
      <c r="S27" s="19">
        <v>125000</v>
      </c>
      <c r="T27" s="19">
        <v>125000</v>
      </c>
      <c r="U27" s="19">
        <v>125000</v>
      </c>
      <c r="V27" s="19">
        <v>125000</v>
      </c>
      <c r="W27" s="19">
        <v>125000</v>
      </c>
      <c r="X27" s="19">
        <v>125000</v>
      </c>
      <c r="Y27" s="19">
        <v>125000</v>
      </c>
      <c r="Z27" s="19">
        <v>125000</v>
      </c>
      <c r="AA27" s="19">
        <v>125000</v>
      </c>
      <c r="AB27" s="19">
        <v>125000</v>
      </c>
      <c r="AC27" s="19">
        <v>125000</v>
      </c>
    </row>
    <row r="28" spans="2:29" x14ac:dyDescent="0.3">
      <c r="B28">
        <v>24</v>
      </c>
      <c r="C28" t="s">
        <v>437</v>
      </c>
      <c r="D28" t="s">
        <v>244</v>
      </c>
      <c r="E28" t="s">
        <v>129</v>
      </c>
      <c r="F28" t="s">
        <v>709</v>
      </c>
      <c r="G28" t="s">
        <v>133</v>
      </c>
      <c r="H28" t="s">
        <v>170</v>
      </c>
      <c r="K28" t="s">
        <v>150</v>
      </c>
      <c r="L28" t="s">
        <v>151</v>
      </c>
      <c r="M28" t="s">
        <v>420</v>
      </c>
      <c r="N28" t="s">
        <v>142</v>
      </c>
      <c r="Q28" s="19">
        <v>1200000</v>
      </c>
      <c r="R28" s="19">
        <v>100000</v>
      </c>
      <c r="S28" s="19">
        <v>100000</v>
      </c>
      <c r="T28" s="19">
        <v>100000</v>
      </c>
      <c r="U28" s="19">
        <v>100000</v>
      </c>
      <c r="V28" s="19">
        <v>100000</v>
      </c>
      <c r="W28" s="19">
        <v>100000</v>
      </c>
      <c r="X28" s="19">
        <v>100000</v>
      </c>
      <c r="Y28" s="19">
        <v>100000</v>
      </c>
      <c r="Z28" s="19">
        <v>100000</v>
      </c>
      <c r="AA28" s="19">
        <v>100000</v>
      </c>
      <c r="AB28" s="19">
        <v>100000</v>
      </c>
      <c r="AC28" s="19">
        <v>100000</v>
      </c>
    </row>
    <row r="29" spans="2:29" x14ac:dyDescent="0.3">
      <c r="B29">
        <v>25</v>
      </c>
      <c r="C29" t="s">
        <v>438</v>
      </c>
      <c r="D29" t="s">
        <v>244</v>
      </c>
      <c r="E29" t="s">
        <v>129</v>
      </c>
      <c r="F29" t="s">
        <v>709</v>
      </c>
      <c r="G29" t="s">
        <v>133</v>
      </c>
      <c r="H29" t="s">
        <v>170</v>
      </c>
      <c r="K29" t="s">
        <v>152</v>
      </c>
      <c r="L29" t="s">
        <v>153</v>
      </c>
      <c r="M29" t="s">
        <v>420</v>
      </c>
      <c r="N29" t="s">
        <v>142</v>
      </c>
      <c r="Q29" s="19">
        <v>1200000</v>
      </c>
      <c r="R29" s="19">
        <v>100000</v>
      </c>
      <c r="S29" s="19">
        <v>100000</v>
      </c>
      <c r="T29" s="19">
        <v>100000</v>
      </c>
      <c r="U29" s="19">
        <v>100000</v>
      </c>
      <c r="V29" s="19">
        <v>100000</v>
      </c>
      <c r="W29" s="19">
        <v>100000</v>
      </c>
      <c r="X29" s="19">
        <v>100000</v>
      </c>
      <c r="Y29" s="19">
        <v>100000</v>
      </c>
      <c r="Z29" s="19">
        <v>100000</v>
      </c>
      <c r="AA29" s="19">
        <v>100000</v>
      </c>
      <c r="AB29" s="19">
        <v>100000</v>
      </c>
      <c r="AC29" s="19">
        <v>100000</v>
      </c>
    </row>
    <row r="30" spans="2:29" x14ac:dyDescent="0.3">
      <c r="B30">
        <v>26</v>
      </c>
      <c r="C30" t="s">
        <v>439</v>
      </c>
      <c r="D30" t="s">
        <v>244</v>
      </c>
      <c r="E30" t="s">
        <v>129</v>
      </c>
      <c r="F30" t="s">
        <v>709</v>
      </c>
      <c r="G30" t="s">
        <v>133</v>
      </c>
      <c r="H30" t="s">
        <v>170</v>
      </c>
      <c r="K30" t="s">
        <v>149</v>
      </c>
      <c r="L30" t="s">
        <v>149</v>
      </c>
      <c r="M30" t="s">
        <v>419</v>
      </c>
      <c r="N30" t="s">
        <v>141</v>
      </c>
      <c r="Q30" s="19">
        <v>1800000</v>
      </c>
      <c r="R30" s="19">
        <v>150000</v>
      </c>
      <c r="S30" s="19">
        <v>150000</v>
      </c>
      <c r="T30" s="19">
        <v>150000</v>
      </c>
      <c r="U30" s="19">
        <v>150000</v>
      </c>
      <c r="V30" s="19">
        <v>150000</v>
      </c>
      <c r="W30" s="19">
        <v>150000</v>
      </c>
      <c r="X30" s="19">
        <v>150000</v>
      </c>
      <c r="Y30" s="19">
        <v>150000</v>
      </c>
      <c r="Z30" s="19">
        <v>150000</v>
      </c>
      <c r="AA30" s="19">
        <v>150000</v>
      </c>
      <c r="AB30" s="19">
        <v>150000</v>
      </c>
      <c r="AC30" s="19">
        <v>150000</v>
      </c>
    </row>
    <row r="31" spans="2:29" x14ac:dyDescent="0.3">
      <c r="B31">
        <v>27</v>
      </c>
      <c r="C31" t="s">
        <v>444</v>
      </c>
      <c r="D31" t="s">
        <v>244</v>
      </c>
      <c r="E31" t="s">
        <v>129</v>
      </c>
      <c r="F31" t="s">
        <v>709</v>
      </c>
      <c r="G31" t="s">
        <v>133</v>
      </c>
      <c r="H31" t="s">
        <v>170</v>
      </c>
      <c r="K31" t="s">
        <v>145</v>
      </c>
      <c r="L31" t="s">
        <v>146</v>
      </c>
      <c r="M31" t="s">
        <v>418</v>
      </c>
      <c r="N31" t="s">
        <v>140</v>
      </c>
      <c r="Q31" s="19">
        <v>1800000</v>
      </c>
      <c r="R31" s="19">
        <v>150000</v>
      </c>
      <c r="S31" s="19">
        <v>150000</v>
      </c>
      <c r="T31" s="19">
        <v>150000</v>
      </c>
      <c r="U31" s="19">
        <v>150000</v>
      </c>
      <c r="V31" s="19">
        <v>150000</v>
      </c>
      <c r="W31" s="19">
        <v>150000</v>
      </c>
      <c r="X31" s="19">
        <v>150000</v>
      </c>
      <c r="Y31" s="19">
        <v>150000</v>
      </c>
      <c r="Z31" s="19">
        <v>150000</v>
      </c>
      <c r="AA31" s="19">
        <v>150000</v>
      </c>
      <c r="AB31" s="19">
        <v>150000</v>
      </c>
      <c r="AC31" s="19">
        <v>150000</v>
      </c>
    </row>
    <row r="32" spans="2:29" x14ac:dyDescent="0.3">
      <c r="B32">
        <v>28</v>
      </c>
      <c r="C32" t="s">
        <v>445</v>
      </c>
      <c r="D32" t="s">
        <v>244</v>
      </c>
      <c r="E32" t="s">
        <v>129</v>
      </c>
      <c r="F32" t="s">
        <v>709</v>
      </c>
      <c r="G32" t="s">
        <v>133</v>
      </c>
      <c r="H32" t="s">
        <v>170</v>
      </c>
      <c r="K32" t="s">
        <v>145</v>
      </c>
      <c r="L32" t="s">
        <v>146</v>
      </c>
      <c r="M32" t="s">
        <v>419</v>
      </c>
      <c r="N32" t="s">
        <v>141</v>
      </c>
      <c r="Q32" s="19">
        <v>1800000</v>
      </c>
      <c r="R32" s="19">
        <v>150000</v>
      </c>
      <c r="S32" s="19">
        <v>150000</v>
      </c>
      <c r="T32" s="19">
        <v>150000</v>
      </c>
      <c r="U32" s="19">
        <v>150000</v>
      </c>
      <c r="V32" s="19">
        <v>150000</v>
      </c>
      <c r="W32" s="19">
        <v>150000</v>
      </c>
      <c r="X32" s="19">
        <v>150000</v>
      </c>
      <c r="Y32" s="19">
        <v>150000</v>
      </c>
      <c r="Z32" s="19">
        <v>150000</v>
      </c>
      <c r="AA32" s="19">
        <v>150000</v>
      </c>
      <c r="AB32" s="19">
        <v>150000</v>
      </c>
      <c r="AC32" s="19">
        <v>150000</v>
      </c>
    </row>
    <row r="33" spans="2:29" x14ac:dyDescent="0.3">
      <c r="B33">
        <v>29</v>
      </c>
      <c r="C33" t="s">
        <v>245</v>
      </c>
      <c r="D33" t="s">
        <v>197</v>
      </c>
      <c r="E33" t="s">
        <v>129</v>
      </c>
      <c r="F33" t="s">
        <v>709</v>
      </c>
      <c r="G33" t="s">
        <v>173</v>
      </c>
      <c r="H33" t="s">
        <v>169</v>
      </c>
      <c r="K33" t="s">
        <v>147</v>
      </c>
      <c r="L33" t="s">
        <v>148</v>
      </c>
      <c r="Q33" s="19">
        <v>2400000</v>
      </c>
      <c r="R33" s="19">
        <v>200000</v>
      </c>
      <c r="S33" s="19">
        <v>200000</v>
      </c>
      <c r="T33" s="19">
        <v>200000</v>
      </c>
      <c r="U33" s="19">
        <v>200000</v>
      </c>
      <c r="V33" s="19">
        <v>200000</v>
      </c>
      <c r="W33" s="19">
        <v>200000</v>
      </c>
      <c r="X33" s="19">
        <v>200000</v>
      </c>
      <c r="Y33" s="19">
        <v>200000</v>
      </c>
      <c r="Z33" s="19">
        <v>200000</v>
      </c>
      <c r="AA33" s="19">
        <v>200000</v>
      </c>
      <c r="AB33" s="19">
        <v>200000</v>
      </c>
      <c r="AC33" s="19">
        <v>200000</v>
      </c>
    </row>
    <row r="34" spans="2:29" x14ac:dyDescent="0.3">
      <c r="B34">
        <v>30</v>
      </c>
      <c r="C34" t="s">
        <v>246</v>
      </c>
      <c r="D34" t="s">
        <v>197</v>
      </c>
      <c r="E34" t="s">
        <v>129</v>
      </c>
      <c r="F34" t="s">
        <v>709</v>
      </c>
      <c r="G34" t="s">
        <v>173</v>
      </c>
      <c r="H34" t="s">
        <v>169</v>
      </c>
      <c r="K34" t="s">
        <v>150</v>
      </c>
      <c r="L34" t="s">
        <v>151</v>
      </c>
      <c r="Q34" s="19">
        <v>3000000</v>
      </c>
      <c r="R34" s="19">
        <v>250000</v>
      </c>
      <c r="S34" s="19">
        <v>250000</v>
      </c>
      <c r="T34" s="19">
        <v>250000</v>
      </c>
      <c r="U34" s="19">
        <v>250000</v>
      </c>
      <c r="V34" s="19">
        <v>250000</v>
      </c>
      <c r="W34" s="19">
        <v>250000</v>
      </c>
      <c r="X34" s="19">
        <v>250000</v>
      </c>
      <c r="Y34" s="19">
        <v>250000</v>
      </c>
      <c r="Z34" s="19">
        <v>250000</v>
      </c>
      <c r="AA34" s="19">
        <v>250000</v>
      </c>
      <c r="AB34" s="19">
        <v>250000</v>
      </c>
      <c r="AC34" s="19">
        <v>250000</v>
      </c>
    </row>
    <row r="35" spans="2:29" x14ac:dyDescent="0.3">
      <c r="B35">
        <v>31</v>
      </c>
      <c r="C35" t="s">
        <v>247</v>
      </c>
      <c r="D35" t="s">
        <v>197</v>
      </c>
      <c r="E35" t="s">
        <v>129</v>
      </c>
      <c r="F35" t="s">
        <v>709</v>
      </c>
      <c r="G35" t="s">
        <v>173</v>
      </c>
      <c r="H35" t="s">
        <v>169</v>
      </c>
      <c r="K35" t="s">
        <v>152</v>
      </c>
      <c r="L35" t="s">
        <v>153</v>
      </c>
      <c r="Q35" s="19">
        <v>3000000</v>
      </c>
      <c r="R35" s="19">
        <v>250000</v>
      </c>
      <c r="S35" s="19">
        <v>250000</v>
      </c>
      <c r="T35" s="19">
        <v>250000</v>
      </c>
      <c r="U35" s="19">
        <v>250000</v>
      </c>
      <c r="V35" s="19">
        <v>250000</v>
      </c>
      <c r="W35" s="19">
        <v>250000</v>
      </c>
      <c r="X35" s="19">
        <v>250000</v>
      </c>
      <c r="Y35" s="19">
        <v>250000</v>
      </c>
      <c r="Z35" s="19">
        <v>250000</v>
      </c>
      <c r="AA35" s="19">
        <v>250000</v>
      </c>
      <c r="AB35" s="19">
        <v>250000</v>
      </c>
      <c r="AC35" s="19">
        <v>250000</v>
      </c>
    </row>
    <row r="36" spans="2:29" x14ac:dyDescent="0.3">
      <c r="B36">
        <v>32</v>
      </c>
      <c r="C36" t="s">
        <v>248</v>
      </c>
      <c r="D36" t="s">
        <v>197</v>
      </c>
      <c r="E36" t="s">
        <v>129</v>
      </c>
      <c r="F36" t="s">
        <v>709</v>
      </c>
      <c r="G36" t="s">
        <v>173</v>
      </c>
      <c r="H36" t="s">
        <v>169</v>
      </c>
      <c r="K36" t="s">
        <v>149</v>
      </c>
      <c r="L36" t="s">
        <v>149</v>
      </c>
      <c r="Q36" s="19">
        <v>3600000</v>
      </c>
      <c r="R36" s="19">
        <v>300000</v>
      </c>
      <c r="S36" s="19">
        <v>300000</v>
      </c>
      <c r="T36" s="19">
        <v>300000</v>
      </c>
      <c r="U36" s="19">
        <v>300000</v>
      </c>
      <c r="V36" s="19">
        <v>300000</v>
      </c>
      <c r="W36" s="19">
        <v>300000</v>
      </c>
      <c r="X36" s="19">
        <v>300000</v>
      </c>
      <c r="Y36" s="19">
        <v>300000</v>
      </c>
      <c r="Z36" s="19">
        <v>300000</v>
      </c>
      <c r="AA36" s="19">
        <v>300000</v>
      </c>
      <c r="AB36" s="19">
        <v>300000</v>
      </c>
      <c r="AC36" s="19">
        <v>300000</v>
      </c>
    </row>
    <row r="37" spans="2:29" x14ac:dyDescent="0.3">
      <c r="B37">
        <v>33</v>
      </c>
      <c r="C37" t="s">
        <v>249</v>
      </c>
      <c r="D37" t="s">
        <v>197</v>
      </c>
      <c r="E37" t="s">
        <v>129</v>
      </c>
      <c r="F37" t="s">
        <v>709</v>
      </c>
      <c r="G37" t="s">
        <v>173</v>
      </c>
      <c r="H37" t="s">
        <v>169</v>
      </c>
      <c r="K37" t="s">
        <v>145</v>
      </c>
      <c r="L37" t="s">
        <v>146</v>
      </c>
      <c r="Q37" s="19">
        <v>8400000</v>
      </c>
      <c r="R37" s="19">
        <v>700000</v>
      </c>
      <c r="S37" s="19">
        <v>700000</v>
      </c>
      <c r="T37" s="19">
        <v>700000</v>
      </c>
      <c r="U37" s="19">
        <v>700000</v>
      </c>
      <c r="V37" s="19">
        <v>700000</v>
      </c>
      <c r="W37" s="19">
        <v>700000</v>
      </c>
      <c r="X37" s="19">
        <v>700000</v>
      </c>
      <c r="Y37" s="19">
        <v>700000</v>
      </c>
      <c r="Z37" s="19">
        <v>700000</v>
      </c>
      <c r="AA37" s="19">
        <v>700000</v>
      </c>
      <c r="AB37" s="19">
        <v>700000</v>
      </c>
      <c r="AC37" s="19">
        <v>700000</v>
      </c>
    </row>
    <row r="38" spans="2:29" x14ac:dyDescent="0.3">
      <c r="B38">
        <v>34</v>
      </c>
      <c r="C38" t="s">
        <v>250</v>
      </c>
      <c r="D38" t="s">
        <v>197</v>
      </c>
      <c r="E38" t="s">
        <v>129</v>
      </c>
      <c r="F38" t="s">
        <v>709</v>
      </c>
      <c r="G38" t="s">
        <v>133</v>
      </c>
      <c r="H38" t="s">
        <v>170</v>
      </c>
      <c r="K38" t="s">
        <v>147</v>
      </c>
      <c r="L38" t="s">
        <v>148</v>
      </c>
      <c r="Q38" s="19">
        <v>1500000</v>
      </c>
      <c r="R38" s="19">
        <v>125000</v>
      </c>
      <c r="S38" s="19">
        <v>125000</v>
      </c>
      <c r="T38" s="19">
        <v>125000</v>
      </c>
      <c r="U38" s="19">
        <v>125000</v>
      </c>
      <c r="V38" s="19">
        <v>125000</v>
      </c>
      <c r="W38" s="19">
        <v>125000</v>
      </c>
      <c r="X38" s="19">
        <v>125000</v>
      </c>
      <c r="Y38" s="19">
        <v>125000</v>
      </c>
      <c r="Z38" s="19">
        <v>125000</v>
      </c>
      <c r="AA38" s="19">
        <v>125000</v>
      </c>
      <c r="AB38" s="19">
        <v>125000</v>
      </c>
      <c r="AC38" s="19">
        <v>125000</v>
      </c>
    </row>
    <row r="39" spans="2:29" x14ac:dyDescent="0.3">
      <c r="B39">
        <v>35</v>
      </c>
      <c r="C39" t="s">
        <v>251</v>
      </c>
      <c r="D39" t="s">
        <v>197</v>
      </c>
      <c r="E39" t="s">
        <v>129</v>
      </c>
      <c r="F39" t="s">
        <v>709</v>
      </c>
      <c r="G39" t="s">
        <v>133</v>
      </c>
      <c r="H39" t="s">
        <v>170</v>
      </c>
      <c r="K39" t="s">
        <v>150</v>
      </c>
      <c r="L39" t="s">
        <v>151</v>
      </c>
      <c r="Q39" s="19">
        <v>1200000</v>
      </c>
      <c r="R39" s="19">
        <v>100000</v>
      </c>
      <c r="S39" s="19">
        <v>100000</v>
      </c>
      <c r="T39" s="19">
        <v>100000</v>
      </c>
      <c r="U39" s="19">
        <v>100000</v>
      </c>
      <c r="V39" s="19">
        <v>100000</v>
      </c>
      <c r="W39" s="19">
        <v>100000</v>
      </c>
      <c r="X39" s="19">
        <v>100000</v>
      </c>
      <c r="Y39" s="19">
        <v>100000</v>
      </c>
      <c r="Z39" s="19">
        <v>100000</v>
      </c>
      <c r="AA39" s="19">
        <v>100000</v>
      </c>
      <c r="AB39" s="19">
        <v>100000</v>
      </c>
      <c r="AC39" s="19">
        <v>100000</v>
      </c>
    </row>
    <row r="40" spans="2:29" x14ac:dyDescent="0.3">
      <c r="B40">
        <v>36</v>
      </c>
      <c r="C40" t="s">
        <v>252</v>
      </c>
      <c r="D40" t="s">
        <v>197</v>
      </c>
      <c r="E40" t="s">
        <v>129</v>
      </c>
      <c r="F40" t="s">
        <v>709</v>
      </c>
      <c r="G40" t="s">
        <v>133</v>
      </c>
      <c r="H40" t="s">
        <v>170</v>
      </c>
      <c r="K40" t="s">
        <v>152</v>
      </c>
      <c r="L40" t="s">
        <v>153</v>
      </c>
      <c r="Q40" s="19">
        <v>1200000</v>
      </c>
      <c r="R40" s="19">
        <v>100000</v>
      </c>
      <c r="S40" s="19">
        <v>100000</v>
      </c>
      <c r="T40" s="19">
        <v>100000</v>
      </c>
      <c r="U40" s="19">
        <v>100000</v>
      </c>
      <c r="V40" s="19">
        <v>100000</v>
      </c>
      <c r="W40" s="19">
        <v>100000</v>
      </c>
      <c r="X40" s="19">
        <v>100000</v>
      </c>
      <c r="Y40" s="19">
        <v>100000</v>
      </c>
      <c r="Z40" s="19">
        <v>100000</v>
      </c>
      <c r="AA40" s="19">
        <v>100000</v>
      </c>
      <c r="AB40" s="19">
        <v>100000</v>
      </c>
      <c r="AC40" s="19">
        <v>100000</v>
      </c>
    </row>
    <row r="41" spans="2:29" x14ac:dyDescent="0.3">
      <c r="B41">
        <v>37</v>
      </c>
      <c r="C41" t="s">
        <v>253</v>
      </c>
      <c r="D41" t="s">
        <v>197</v>
      </c>
      <c r="E41" t="s">
        <v>129</v>
      </c>
      <c r="F41" t="s">
        <v>709</v>
      </c>
      <c r="G41" t="s">
        <v>133</v>
      </c>
      <c r="H41" t="s">
        <v>170</v>
      </c>
      <c r="K41" t="s">
        <v>149</v>
      </c>
      <c r="L41" t="s">
        <v>149</v>
      </c>
      <c r="Q41" s="19">
        <v>1800000</v>
      </c>
      <c r="R41" s="19">
        <v>150000</v>
      </c>
      <c r="S41" s="19">
        <v>150000</v>
      </c>
      <c r="T41" s="19">
        <v>150000</v>
      </c>
      <c r="U41" s="19">
        <v>150000</v>
      </c>
      <c r="V41" s="19">
        <v>150000</v>
      </c>
      <c r="W41" s="19">
        <v>150000</v>
      </c>
      <c r="X41" s="19">
        <v>150000</v>
      </c>
      <c r="Y41" s="19">
        <v>150000</v>
      </c>
      <c r="Z41" s="19">
        <v>150000</v>
      </c>
      <c r="AA41" s="19">
        <v>150000</v>
      </c>
      <c r="AB41" s="19">
        <v>150000</v>
      </c>
      <c r="AC41" s="19">
        <v>150000</v>
      </c>
    </row>
    <row r="42" spans="2:29" x14ac:dyDescent="0.3">
      <c r="B42">
        <v>38</v>
      </c>
      <c r="C42" t="s">
        <v>254</v>
      </c>
      <c r="D42" t="s">
        <v>197</v>
      </c>
      <c r="E42" t="s">
        <v>129</v>
      </c>
      <c r="F42" t="s">
        <v>709</v>
      </c>
      <c r="G42" t="s">
        <v>133</v>
      </c>
      <c r="H42" t="s">
        <v>170</v>
      </c>
      <c r="K42" t="s">
        <v>145</v>
      </c>
      <c r="L42" t="s">
        <v>146</v>
      </c>
      <c r="Q42" s="19">
        <v>3600000</v>
      </c>
      <c r="R42" s="19">
        <v>300000</v>
      </c>
      <c r="S42" s="19">
        <v>300000</v>
      </c>
      <c r="T42" s="19">
        <v>300000</v>
      </c>
      <c r="U42" s="19">
        <v>300000</v>
      </c>
      <c r="V42" s="19">
        <v>300000</v>
      </c>
      <c r="W42" s="19">
        <v>300000</v>
      </c>
      <c r="X42" s="19">
        <v>300000</v>
      </c>
      <c r="Y42" s="19">
        <v>300000</v>
      </c>
      <c r="Z42" s="19">
        <v>300000</v>
      </c>
      <c r="AA42" s="19">
        <v>300000</v>
      </c>
      <c r="AB42" s="19">
        <v>300000</v>
      </c>
      <c r="AC42" s="19">
        <v>300000</v>
      </c>
    </row>
    <row r="43" spans="2:29" x14ac:dyDescent="0.3">
      <c r="B43">
        <v>39</v>
      </c>
      <c r="C43" t="s">
        <v>454</v>
      </c>
      <c r="D43" t="s">
        <v>197</v>
      </c>
      <c r="E43" t="s">
        <v>129</v>
      </c>
      <c r="F43" t="s">
        <v>709</v>
      </c>
      <c r="G43" t="s">
        <v>402</v>
      </c>
      <c r="H43" t="s">
        <v>172</v>
      </c>
      <c r="K43" t="s">
        <v>149</v>
      </c>
      <c r="L43" t="s">
        <v>149</v>
      </c>
      <c r="Q43" s="19">
        <v>2400000</v>
      </c>
      <c r="R43" s="19">
        <v>200000</v>
      </c>
      <c r="S43" s="19">
        <v>200000</v>
      </c>
      <c r="T43" s="19">
        <v>200000</v>
      </c>
      <c r="U43" s="19">
        <v>200000</v>
      </c>
      <c r="V43" s="19">
        <v>200000</v>
      </c>
      <c r="W43" s="19">
        <v>200000</v>
      </c>
      <c r="X43" s="19">
        <v>200000</v>
      </c>
      <c r="Y43" s="19">
        <v>200000</v>
      </c>
      <c r="Z43" s="19">
        <v>200000</v>
      </c>
      <c r="AA43" s="19">
        <v>200000</v>
      </c>
      <c r="AB43" s="19">
        <v>200000</v>
      </c>
      <c r="AC43" s="19">
        <v>200000</v>
      </c>
    </row>
    <row r="44" spans="2:29" x14ac:dyDescent="0.3">
      <c r="B44">
        <v>40</v>
      </c>
      <c r="C44" t="s">
        <v>455</v>
      </c>
      <c r="D44" t="s">
        <v>197</v>
      </c>
      <c r="E44" t="s">
        <v>129</v>
      </c>
      <c r="F44" t="s">
        <v>709</v>
      </c>
      <c r="G44" t="s">
        <v>402</v>
      </c>
      <c r="H44" t="s">
        <v>172</v>
      </c>
      <c r="K44" t="s">
        <v>145</v>
      </c>
      <c r="L44" t="s">
        <v>146</v>
      </c>
      <c r="Q44" s="19">
        <v>2400000</v>
      </c>
      <c r="R44" s="19">
        <v>200000</v>
      </c>
      <c r="S44" s="19">
        <v>200000</v>
      </c>
      <c r="T44" s="19">
        <v>200000</v>
      </c>
      <c r="U44" s="19">
        <v>200000</v>
      </c>
      <c r="V44" s="19">
        <v>200000</v>
      </c>
      <c r="W44" s="19">
        <v>200000</v>
      </c>
      <c r="X44" s="19">
        <v>200000</v>
      </c>
      <c r="Y44" s="19">
        <v>200000</v>
      </c>
      <c r="Z44" s="19">
        <v>200000</v>
      </c>
      <c r="AA44" s="19">
        <v>200000</v>
      </c>
      <c r="AB44" s="19">
        <v>200000</v>
      </c>
      <c r="AC44" s="19">
        <v>200000</v>
      </c>
    </row>
    <row r="45" spans="2:29" x14ac:dyDescent="0.3">
      <c r="B45">
        <v>41</v>
      </c>
      <c r="C45" t="s">
        <v>456</v>
      </c>
      <c r="D45" t="s">
        <v>197</v>
      </c>
      <c r="E45" t="s">
        <v>129</v>
      </c>
      <c r="F45" t="s">
        <v>709</v>
      </c>
      <c r="G45" t="s">
        <v>403</v>
      </c>
      <c r="H45" t="s">
        <v>171</v>
      </c>
      <c r="K45" t="s">
        <v>149</v>
      </c>
      <c r="L45" t="s">
        <v>149</v>
      </c>
      <c r="Q45" s="19">
        <v>720000</v>
      </c>
      <c r="R45" s="19">
        <v>60000</v>
      </c>
      <c r="S45" s="19">
        <v>60000</v>
      </c>
      <c r="T45" s="19">
        <v>60000</v>
      </c>
      <c r="U45" s="19">
        <v>60000</v>
      </c>
      <c r="V45" s="19">
        <v>60000</v>
      </c>
      <c r="W45" s="19">
        <v>60000</v>
      </c>
      <c r="X45" s="19">
        <v>60000</v>
      </c>
      <c r="Y45" s="19">
        <v>60000</v>
      </c>
      <c r="Z45" s="19">
        <v>60000</v>
      </c>
      <c r="AA45" s="19">
        <v>60000</v>
      </c>
      <c r="AB45" s="19">
        <v>60000</v>
      </c>
      <c r="AC45" s="19">
        <v>60000</v>
      </c>
    </row>
    <row r="46" spans="2:29" x14ac:dyDescent="0.3">
      <c r="B46">
        <v>42</v>
      </c>
      <c r="C46" t="s">
        <v>457</v>
      </c>
      <c r="D46" t="s">
        <v>197</v>
      </c>
      <c r="E46" t="s">
        <v>129</v>
      </c>
      <c r="F46" t="s">
        <v>709</v>
      </c>
      <c r="G46" t="s">
        <v>403</v>
      </c>
      <c r="H46" t="s">
        <v>171</v>
      </c>
      <c r="K46" t="s">
        <v>145</v>
      </c>
      <c r="L46" t="s">
        <v>146</v>
      </c>
      <c r="Q46" s="19">
        <v>720000</v>
      </c>
      <c r="R46" s="19">
        <v>60000</v>
      </c>
      <c r="S46" s="19">
        <v>60000</v>
      </c>
      <c r="T46" s="19">
        <v>60000</v>
      </c>
      <c r="U46" s="19">
        <v>60000</v>
      </c>
      <c r="V46" s="19">
        <v>60000</v>
      </c>
      <c r="W46" s="19">
        <v>60000</v>
      </c>
      <c r="X46" s="19">
        <v>60000</v>
      </c>
      <c r="Y46" s="19">
        <v>60000</v>
      </c>
      <c r="Z46" s="19">
        <v>60000</v>
      </c>
      <c r="AA46" s="19">
        <v>60000</v>
      </c>
      <c r="AB46" s="19">
        <v>60000</v>
      </c>
      <c r="AC46" s="19">
        <v>60000</v>
      </c>
    </row>
    <row r="47" spans="2:29" x14ac:dyDescent="0.3">
      <c r="B47">
        <v>43</v>
      </c>
      <c r="C47" t="s">
        <v>255</v>
      </c>
      <c r="D47" t="s">
        <v>198</v>
      </c>
      <c r="E47" t="s">
        <v>129</v>
      </c>
      <c r="F47" t="s">
        <v>709</v>
      </c>
      <c r="G47" t="s">
        <v>173</v>
      </c>
      <c r="H47" t="s">
        <v>169</v>
      </c>
      <c r="O47" t="s">
        <v>134</v>
      </c>
      <c r="P47" t="s">
        <v>411</v>
      </c>
      <c r="Q47" s="19">
        <v>4800000</v>
      </c>
      <c r="R47" s="19">
        <v>400000</v>
      </c>
      <c r="S47" s="19">
        <v>400000</v>
      </c>
      <c r="T47" s="19">
        <v>400000</v>
      </c>
      <c r="U47" s="19">
        <v>400000</v>
      </c>
      <c r="V47" s="19">
        <v>400000</v>
      </c>
      <c r="W47" s="19">
        <v>400000</v>
      </c>
      <c r="X47" s="19">
        <v>400000</v>
      </c>
      <c r="Y47" s="19">
        <v>400000</v>
      </c>
      <c r="Z47" s="19">
        <v>400000</v>
      </c>
      <c r="AA47" s="19">
        <v>400000</v>
      </c>
      <c r="AB47" s="19">
        <v>400000</v>
      </c>
      <c r="AC47" s="19">
        <v>400000</v>
      </c>
    </row>
    <row r="48" spans="2:29" x14ac:dyDescent="0.3">
      <c r="B48">
        <v>44</v>
      </c>
      <c r="C48" t="s">
        <v>256</v>
      </c>
      <c r="D48" t="s">
        <v>198</v>
      </c>
      <c r="E48" t="s">
        <v>129</v>
      </c>
      <c r="F48" t="s">
        <v>709</v>
      </c>
      <c r="G48" t="s">
        <v>173</v>
      </c>
      <c r="H48" t="s">
        <v>169</v>
      </c>
      <c r="O48" t="s">
        <v>135</v>
      </c>
      <c r="P48" t="s">
        <v>412</v>
      </c>
      <c r="Q48" s="19">
        <v>3600000</v>
      </c>
      <c r="R48" s="19">
        <v>300000</v>
      </c>
      <c r="S48" s="19">
        <v>300000</v>
      </c>
      <c r="T48" s="19">
        <v>300000</v>
      </c>
      <c r="U48" s="19">
        <v>300000</v>
      </c>
      <c r="V48" s="19">
        <v>300000</v>
      </c>
      <c r="W48" s="19">
        <v>300000</v>
      </c>
      <c r="X48" s="19">
        <v>300000</v>
      </c>
      <c r="Y48" s="19">
        <v>300000</v>
      </c>
      <c r="Z48" s="19">
        <v>300000</v>
      </c>
      <c r="AA48" s="19">
        <v>300000</v>
      </c>
      <c r="AB48" s="19">
        <v>300000</v>
      </c>
      <c r="AC48" s="19">
        <v>300000</v>
      </c>
    </row>
    <row r="49" spans="2:29" x14ac:dyDescent="0.3">
      <c r="B49">
        <v>45</v>
      </c>
      <c r="C49" t="s">
        <v>257</v>
      </c>
      <c r="D49" t="s">
        <v>198</v>
      </c>
      <c r="E49" t="s">
        <v>129</v>
      </c>
      <c r="F49" t="s">
        <v>709</v>
      </c>
      <c r="G49" t="s">
        <v>173</v>
      </c>
      <c r="H49" t="s">
        <v>169</v>
      </c>
      <c r="O49" t="s">
        <v>136</v>
      </c>
      <c r="P49" t="s">
        <v>413</v>
      </c>
      <c r="Q49" s="19">
        <v>2400000</v>
      </c>
      <c r="R49" s="19">
        <v>200000</v>
      </c>
      <c r="S49" s="19">
        <v>200000</v>
      </c>
      <c r="T49" s="19">
        <v>200000</v>
      </c>
      <c r="U49" s="19">
        <v>200000</v>
      </c>
      <c r="V49" s="19">
        <v>200000</v>
      </c>
      <c r="W49" s="19">
        <v>200000</v>
      </c>
      <c r="X49" s="19">
        <v>200000</v>
      </c>
      <c r="Y49" s="19">
        <v>200000</v>
      </c>
      <c r="Z49" s="19">
        <v>200000</v>
      </c>
      <c r="AA49" s="19">
        <v>200000</v>
      </c>
      <c r="AB49" s="19">
        <v>200000</v>
      </c>
      <c r="AC49" s="19">
        <v>200000</v>
      </c>
    </row>
    <row r="50" spans="2:29" x14ac:dyDescent="0.3">
      <c r="B50">
        <v>46</v>
      </c>
      <c r="C50" t="s">
        <v>258</v>
      </c>
      <c r="D50" t="s">
        <v>198</v>
      </c>
      <c r="E50" t="s">
        <v>129</v>
      </c>
      <c r="F50" t="s">
        <v>709</v>
      </c>
      <c r="G50" t="s">
        <v>173</v>
      </c>
      <c r="H50" t="s">
        <v>169</v>
      </c>
      <c r="O50" t="s">
        <v>185</v>
      </c>
      <c r="P50" t="s">
        <v>414</v>
      </c>
      <c r="Q50" s="19">
        <v>3600000</v>
      </c>
      <c r="R50" s="19">
        <v>300000</v>
      </c>
      <c r="S50" s="19">
        <v>300000</v>
      </c>
      <c r="T50" s="19">
        <v>300000</v>
      </c>
      <c r="U50" s="19">
        <v>300000</v>
      </c>
      <c r="V50" s="19">
        <v>300000</v>
      </c>
      <c r="W50" s="19">
        <v>300000</v>
      </c>
      <c r="X50" s="19">
        <v>300000</v>
      </c>
      <c r="Y50" s="19">
        <v>300000</v>
      </c>
      <c r="Z50" s="19">
        <v>300000</v>
      </c>
      <c r="AA50" s="19">
        <v>300000</v>
      </c>
      <c r="AB50" s="19">
        <v>300000</v>
      </c>
      <c r="AC50" s="19">
        <v>300000</v>
      </c>
    </row>
    <row r="51" spans="2:29" x14ac:dyDescent="0.3">
      <c r="B51">
        <v>47</v>
      </c>
      <c r="C51" t="s">
        <v>259</v>
      </c>
      <c r="D51" t="s">
        <v>198</v>
      </c>
      <c r="E51" t="s">
        <v>129</v>
      </c>
      <c r="F51" t="s">
        <v>709</v>
      </c>
      <c r="G51" t="s">
        <v>173</v>
      </c>
      <c r="H51" t="s">
        <v>169</v>
      </c>
      <c r="O51" t="s">
        <v>186</v>
      </c>
      <c r="P51" t="s">
        <v>415</v>
      </c>
      <c r="Q51" s="19">
        <v>3000000</v>
      </c>
      <c r="R51" s="19">
        <v>250000</v>
      </c>
      <c r="S51" s="19">
        <v>250000</v>
      </c>
      <c r="T51" s="19">
        <v>250000</v>
      </c>
      <c r="U51" s="19">
        <v>250000</v>
      </c>
      <c r="V51" s="19">
        <v>250000</v>
      </c>
      <c r="W51" s="19">
        <v>250000</v>
      </c>
      <c r="X51" s="19">
        <v>250000</v>
      </c>
      <c r="Y51" s="19">
        <v>250000</v>
      </c>
      <c r="Z51" s="19">
        <v>250000</v>
      </c>
      <c r="AA51" s="19">
        <v>250000</v>
      </c>
      <c r="AB51" s="19">
        <v>250000</v>
      </c>
      <c r="AC51" s="19">
        <v>250000</v>
      </c>
    </row>
    <row r="52" spans="2:29" x14ac:dyDescent="0.3">
      <c r="B52">
        <v>48</v>
      </c>
      <c r="C52" t="s">
        <v>260</v>
      </c>
      <c r="D52" t="s">
        <v>198</v>
      </c>
      <c r="E52" t="s">
        <v>129</v>
      </c>
      <c r="F52" t="s">
        <v>709</v>
      </c>
      <c r="G52" t="s">
        <v>173</v>
      </c>
      <c r="H52" t="s">
        <v>169</v>
      </c>
      <c r="O52" t="s">
        <v>187</v>
      </c>
      <c r="P52" t="s">
        <v>416</v>
      </c>
      <c r="Q52" s="19">
        <v>3000000</v>
      </c>
      <c r="R52" s="19">
        <v>250000</v>
      </c>
      <c r="S52" s="19">
        <v>250000</v>
      </c>
      <c r="T52" s="19">
        <v>250000</v>
      </c>
      <c r="U52" s="19">
        <v>250000</v>
      </c>
      <c r="V52" s="19">
        <v>250000</v>
      </c>
      <c r="W52" s="19">
        <v>250000</v>
      </c>
      <c r="X52" s="19">
        <v>250000</v>
      </c>
      <c r="Y52" s="19">
        <v>250000</v>
      </c>
      <c r="Z52" s="19">
        <v>250000</v>
      </c>
      <c r="AA52" s="19">
        <v>250000</v>
      </c>
      <c r="AB52" s="19">
        <v>250000</v>
      </c>
      <c r="AC52" s="19">
        <v>250000</v>
      </c>
    </row>
    <row r="53" spans="2:29" x14ac:dyDescent="0.3">
      <c r="B53">
        <v>49</v>
      </c>
      <c r="C53" t="s">
        <v>261</v>
      </c>
      <c r="D53" t="s">
        <v>198</v>
      </c>
      <c r="E53" t="s">
        <v>129</v>
      </c>
      <c r="F53" t="s">
        <v>709</v>
      </c>
      <c r="G53" t="s">
        <v>133</v>
      </c>
      <c r="H53" t="s">
        <v>170</v>
      </c>
      <c r="O53" t="s">
        <v>137</v>
      </c>
      <c r="P53" t="s">
        <v>404</v>
      </c>
      <c r="Q53" s="19">
        <v>3300000</v>
      </c>
      <c r="R53" s="19">
        <v>275000</v>
      </c>
      <c r="S53" s="19">
        <v>275000</v>
      </c>
      <c r="T53" s="19">
        <v>275000</v>
      </c>
      <c r="U53" s="19">
        <v>275000</v>
      </c>
      <c r="V53" s="19">
        <v>275000</v>
      </c>
      <c r="W53" s="19">
        <v>275000</v>
      </c>
      <c r="X53" s="19">
        <v>275000</v>
      </c>
      <c r="Y53" s="19">
        <v>275000</v>
      </c>
      <c r="Z53" s="19">
        <v>275000</v>
      </c>
      <c r="AA53" s="19">
        <v>275000</v>
      </c>
      <c r="AB53" s="19">
        <v>275000</v>
      </c>
      <c r="AC53" s="19">
        <v>275000</v>
      </c>
    </row>
    <row r="54" spans="2:29" x14ac:dyDescent="0.3">
      <c r="B54">
        <v>50</v>
      </c>
      <c r="C54" t="s">
        <v>262</v>
      </c>
      <c r="D54" t="s">
        <v>198</v>
      </c>
      <c r="E54" t="s">
        <v>129</v>
      </c>
      <c r="F54" t="s">
        <v>709</v>
      </c>
      <c r="G54" t="s">
        <v>133</v>
      </c>
      <c r="H54" t="s">
        <v>170</v>
      </c>
      <c r="O54" t="s">
        <v>138</v>
      </c>
      <c r="P54" t="s">
        <v>405</v>
      </c>
      <c r="Q54" s="19">
        <v>1800000</v>
      </c>
      <c r="R54" s="19">
        <v>150000</v>
      </c>
      <c r="S54" s="19">
        <v>150000</v>
      </c>
      <c r="T54" s="19">
        <v>150000</v>
      </c>
      <c r="U54" s="19">
        <v>150000</v>
      </c>
      <c r="V54" s="19">
        <v>150000</v>
      </c>
      <c r="W54" s="19">
        <v>150000</v>
      </c>
      <c r="X54" s="19">
        <v>150000</v>
      </c>
      <c r="Y54" s="19">
        <v>150000</v>
      </c>
      <c r="Z54" s="19">
        <v>150000</v>
      </c>
      <c r="AA54" s="19">
        <v>150000</v>
      </c>
      <c r="AB54" s="19">
        <v>150000</v>
      </c>
      <c r="AC54" s="19">
        <v>150000</v>
      </c>
    </row>
    <row r="55" spans="2:29" x14ac:dyDescent="0.3">
      <c r="B55">
        <v>51</v>
      </c>
      <c r="C55" t="s">
        <v>263</v>
      </c>
      <c r="D55" t="s">
        <v>198</v>
      </c>
      <c r="E55" t="s">
        <v>129</v>
      </c>
      <c r="F55" t="s">
        <v>709</v>
      </c>
      <c r="G55" t="s">
        <v>133</v>
      </c>
      <c r="H55" t="s">
        <v>170</v>
      </c>
      <c r="O55" t="s">
        <v>139</v>
      </c>
      <c r="P55" t="s">
        <v>406</v>
      </c>
      <c r="Q55" s="19">
        <v>1800000</v>
      </c>
      <c r="R55" s="19">
        <v>150000</v>
      </c>
      <c r="S55" s="19">
        <v>150000</v>
      </c>
      <c r="T55" s="19">
        <v>150000</v>
      </c>
      <c r="U55" s="19">
        <v>150000</v>
      </c>
      <c r="V55" s="19">
        <v>150000</v>
      </c>
      <c r="W55" s="19">
        <v>150000</v>
      </c>
      <c r="X55" s="19">
        <v>150000</v>
      </c>
      <c r="Y55" s="19">
        <v>150000</v>
      </c>
      <c r="Z55" s="19">
        <v>150000</v>
      </c>
      <c r="AA55" s="19">
        <v>150000</v>
      </c>
      <c r="AB55" s="19">
        <v>150000</v>
      </c>
      <c r="AC55" s="19">
        <v>150000</v>
      </c>
    </row>
    <row r="56" spans="2:29" x14ac:dyDescent="0.3">
      <c r="B56">
        <v>52</v>
      </c>
      <c r="C56" t="s">
        <v>264</v>
      </c>
      <c r="D56" t="s">
        <v>198</v>
      </c>
      <c r="E56" t="s">
        <v>129</v>
      </c>
      <c r="F56" t="s">
        <v>709</v>
      </c>
      <c r="G56" t="s">
        <v>133</v>
      </c>
      <c r="H56" t="s">
        <v>170</v>
      </c>
      <c r="O56" t="s">
        <v>189</v>
      </c>
      <c r="P56" t="s">
        <v>407</v>
      </c>
      <c r="Q56" s="19">
        <v>2400000</v>
      </c>
      <c r="R56" s="19">
        <v>200000</v>
      </c>
      <c r="S56" s="19">
        <v>200000</v>
      </c>
      <c r="T56" s="19">
        <v>200000</v>
      </c>
      <c r="U56" s="19">
        <v>200000</v>
      </c>
      <c r="V56" s="19">
        <v>200000</v>
      </c>
      <c r="W56" s="19">
        <v>200000</v>
      </c>
      <c r="X56" s="19">
        <v>200000</v>
      </c>
      <c r="Y56" s="19">
        <v>200000</v>
      </c>
      <c r="Z56" s="19">
        <v>200000</v>
      </c>
      <c r="AA56" s="19">
        <v>200000</v>
      </c>
      <c r="AB56" s="19">
        <v>200000</v>
      </c>
      <c r="AC56" s="19">
        <v>200000</v>
      </c>
    </row>
    <row r="57" spans="2:29" x14ac:dyDescent="0.3">
      <c r="B57">
        <v>53</v>
      </c>
      <c r="C57" t="s">
        <v>468</v>
      </c>
      <c r="D57" t="s">
        <v>198</v>
      </c>
      <c r="E57" t="s">
        <v>129</v>
      </c>
      <c r="F57" t="s">
        <v>709</v>
      </c>
      <c r="G57" t="s">
        <v>403</v>
      </c>
      <c r="H57" t="s">
        <v>171</v>
      </c>
      <c r="O57" t="s">
        <v>202</v>
      </c>
      <c r="P57" t="s">
        <v>473</v>
      </c>
      <c r="Q57" s="19">
        <v>1674000</v>
      </c>
      <c r="R57" s="19">
        <v>139500</v>
      </c>
      <c r="S57" s="19">
        <v>139500</v>
      </c>
      <c r="T57" s="19">
        <v>139500</v>
      </c>
      <c r="U57" s="19">
        <v>139500</v>
      </c>
      <c r="V57" s="19">
        <v>139500</v>
      </c>
      <c r="W57" s="19">
        <v>139500</v>
      </c>
      <c r="X57" s="19">
        <v>139500</v>
      </c>
      <c r="Y57" s="19">
        <v>139500</v>
      </c>
      <c r="Z57" s="19">
        <v>139500</v>
      </c>
      <c r="AA57" s="19">
        <v>139500</v>
      </c>
      <c r="AB57" s="19">
        <v>139500</v>
      </c>
      <c r="AC57" s="19">
        <v>139500</v>
      </c>
    </row>
    <row r="58" spans="2:29" x14ac:dyDescent="0.3">
      <c r="B58">
        <v>54</v>
      </c>
      <c r="C58" t="s">
        <v>458</v>
      </c>
      <c r="D58" t="s">
        <v>198</v>
      </c>
      <c r="E58" t="s">
        <v>129</v>
      </c>
      <c r="F58" t="s">
        <v>709</v>
      </c>
      <c r="G58" t="s">
        <v>403</v>
      </c>
      <c r="H58" t="s">
        <v>171</v>
      </c>
      <c r="O58" t="s">
        <v>203</v>
      </c>
      <c r="P58" t="s">
        <v>474</v>
      </c>
      <c r="Q58" s="19">
        <v>720000</v>
      </c>
      <c r="R58" s="19">
        <v>60000</v>
      </c>
      <c r="S58" s="19">
        <v>60000</v>
      </c>
      <c r="T58" s="19">
        <v>60000</v>
      </c>
      <c r="U58" s="19">
        <v>60000</v>
      </c>
      <c r="V58" s="19">
        <v>60000</v>
      </c>
      <c r="W58" s="19">
        <v>60000</v>
      </c>
      <c r="X58" s="19">
        <v>60000</v>
      </c>
      <c r="Y58" s="19">
        <v>60000</v>
      </c>
      <c r="Z58" s="19">
        <v>60000</v>
      </c>
      <c r="AA58" s="19">
        <v>60000</v>
      </c>
      <c r="AB58" s="19">
        <v>60000</v>
      </c>
      <c r="AC58" s="19">
        <v>60000</v>
      </c>
    </row>
    <row r="59" spans="2:29" x14ac:dyDescent="0.3">
      <c r="B59">
        <v>55</v>
      </c>
      <c r="C59" t="s">
        <v>459</v>
      </c>
      <c r="D59" t="s">
        <v>198</v>
      </c>
      <c r="E59" t="s">
        <v>129</v>
      </c>
      <c r="F59" t="s">
        <v>709</v>
      </c>
      <c r="G59" t="s">
        <v>403</v>
      </c>
      <c r="H59" t="s">
        <v>171</v>
      </c>
      <c r="O59" t="s">
        <v>204</v>
      </c>
      <c r="P59" t="s">
        <v>475</v>
      </c>
      <c r="Q59" s="19">
        <v>720000</v>
      </c>
      <c r="R59" s="19">
        <v>60000</v>
      </c>
      <c r="S59" s="19">
        <v>60000</v>
      </c>
      <c r="T59" s="19">
        <v>60000</v>
      </c>
      <c r="U59" s="19">
        <v>60000</v>
      </c>
      <c r="V59" s="19">
        <v>60000</v>
      </c>
      <c r="W59" s="19">
        <v>60000</v>
      </c>
      <c r="X59" s="19">
        <v>60000</v>
      </c>
      <c r="Y59" s="19">
        <v>60000</v>
      </c>
      <c r="Z59" s="19">
        <v>60000</v>
      </c>
      <c r="AA59" s="19">
        <v>60000</v>
      </c>
      <c r="AB59" s="19">
        <v>60000</v>
      </c>
      <c r="AC59" s="19">
        <v>60000</v>
      </c>
    </row>
  </sheetData>
  <dataValidations count="1">
    <dataValidation allowBlank="1" showInputMessage="1" showErrorMessage="1" sqref="A1" xr:uid="{00000000-0002-0000-0300-000000000000}"/>
  </dataValidations>
  <pageMargins left="0.7" right="0.7" top="0.75" bottom="0.75" header="0.3" footer="0.3"/>
  <pageSetup paperSize="9" scale="28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  <pageSetUpPr fitToPage="1"/>
  </sheetPr>
  <dimension ref="A1:AD101"/>
  <sheetViews>
    <sheetView showGridLines="0" workbookViewId="0">
      <pane ySplit="6" topLeftCell="A7" activePane="bottomLeft" state="frozen"/>
      <selection activeCell="A6" sqref="A6"/>
      <selection pane="bottomLeft" activeCell="A7" sqref="A7"/>
    </sheetView>
  </sheetViews>
  <sheetFormatPr defaultRowHeight="14.4" x14ac:dyDescent="0.3"/>
  <cols>
    <col min="1" max="1" width="2.88671875" customWidth="1"/>
    <col min="2" max="2" width="7.109375" hidden="1" customWidth="1"/>
    <col min="3" max="3" width="6.5546875" style="20" hidden="1" customWidth="1"/>
    <col min="4" max="4" width="9.88671875" hidden="1" customWidth="1"/>
    <col min="5" max="5" width="7.109375" style="20" hidden="1" customWidth="1"/>
    <col min="6" max="6" width="5" style="20" hidden="1" customWidth="1"/>
    <col min="7" max="7" width="11.44140625" style="20" hidden="1" customWidth="1"/>
    <col min="8" max="8" width="11.88671875" style="20" hidden="1" customWidth="1"/>
    <col min="9" max="9" width="7.88671875" style="20" hidden="1" customWidth="1"/>
    <col min="10" max="11" width="6.33203125" style="20" hidden="1" customWidth="1"/>
    <col min="12" max="12" width="19.44140625" style="20" hidden="1" customWidth="1"/>
    <col min="13" max="13" width="11.44140625" style="20" hidden="1" customWidth="1"/>
    <col min="14" max="14" width="3.6640625" hidden="1" customWidth="1"/>
    <col min="16" max="16" width="23.88671875" bestFit="1" customWidth="1"/>
    <col min="17" max="17" width="11.44140625" customWidth="1"/>
    <col min="18" max="29" width="10" customWidth="1"/>
    <col min="30" max="30" width="9.109375" customWidth="1"/>
  </cols>
  <sheetData>
    <row r="1" spans="1:30" ht="15" thickBot="1" x14ac:dyDescent="0.35">
      <c r="C1" s="20">
        <f>report_setup!$E$28-1</f>
        <v>0</v>
      </c>
      <c r="D1">
        <f>report_setup!$E$34-1</f>
        <v>0</v>
      </c>
      <c r="E1" s="20">
        <f>report_setup!$E$39</f>
        <v>0</v>
      </c>
      <c r="O1" s="21" t="s">
        <v>267</v>
      </c>
      <c r="P1" s="22" t="s">
        <v>268</v>
      </c>
      <c r="Q1" s="23" t="s">
        <v>269</v>
      </c>
      <c r="R1" s="24" t="s">
        <v>270</v>
      </c>
      <c r="S1" s="25" t="s">
        <v>271</v>
      </c>
      <c r="T1" s="25" t="s">
        <v>272</v>
      </c>
      <c r="U1" s="25" t="s">
        <v>273</v>
      </c>
      <c r="V1" s="25" t="s">
        <v>274</v>
      </c>
      <c r="W1" s="25" t="s">
        <v>275</v>
      </c>
      <c r="X1" s="25" t="s">
        <v>276</v>
      </c>
      <c r="Y1" s="25" t="s">
        <v>277</v>
      </c>
      <c r="Z1" s="25" t="s">
        <v>278</v>
      </c>
      <c r="AA1" s="25" t="s">
        <v>279</v>
      </c>
      <c r="AB1" s="25" t="s">
        <v>280</v>
      </c>
      <c r="AC1" s="26" t="s">
        <v>281</v>
      </c>
    </row>
    <row r="2" spans="1:30" hidden="1" x14ac:dyDescent="0.3">
      <c r="A2">
        <v>1</v>
      </c>
      <c r="B2">
        <v>0</v>
      </c>
      <c r="C2" s="20">
        <v>0</v>
      </c>
      <c r="D2">
        <v>0</v>
      </c>
      <c r="E2" s="20">
        <v>0</v>
      </c>
      <c r="F2" s="20">
        <v>0</v>
      </c>
      <c r="G2" s="20">
        <v>0</v>
      </c>
      <c r="H2" s="20">
        <v>0</v>
      </c>
      <c r="I2" s="20">
        <v>0</v>
      </c>
      <c r="J2" s="20">
        <v>0</v>
      </c>
      <c r="K2" s="20">
        <v>0</v>
      </c>
      <c r="L2" s="20">
        <v>0</v>
      </c>
      <c r="M2" s="20">
        <v>0</v>
      </c>
      <c r="N2" s="20">
        <v>0</v>
      </c>
      <c r="O2">
        <v>1</v>
      </c>
      <c r="P2">
        <v>1</v>
      </c>
      <c r="Q2">
        <f>report_setup!$E$67</f>
        <v>1</v>
      </c>
      <c r="R2">
        <f>R3</f>
        <v>1</v>
      </c>
      <c r="S2">
        <f t="shared" ref="S2:AC2" si="0">S3</f>
        <v>1</v>
      </c>
      <c r="T2">
        <f t="shared" si="0"/>
        <v>1</v>
      </c>
      <c r="U2">
        <f t="shared" si="0"/>
        <v>1</v>
      </c>
      <c r="V2">
        <f t="shared" si="0"/>
        <v>1</v>
      </c>
      <c r="W2">
        <f t="shared" si="0"/>
        <v>1</v>
      </c>
      <c r="X2">
        <f t="shared" si="0"/>
        <v>1</v>
      </c>
      <c r="Y2">
        <f t="shared" si="0"/>
        <v>1</v>
      </c>
      <c r="Z2">
        <f t="shared" si="0"/>
        <v>1</v>
      </c>
      <c r="AA2">
        <f t="shared" si="0"/>
        <v>1</v>
      </c>
      <c r="AB2">
        <f t="shared" si="0"/>
        <v>1</v>
      </c>
      <c r="AC2">
        <f t="shared" si="0"/>
        <v>1</v>
      </c>
      <c r="AD2">
        <v>1</v>
      </c>
    </row>
    <row r="3" spans="1:30" hidden="1" x14ac:dyDescent="0.3">
      <c r="F3" s="20">
        <v>0</v>
      </c>
      <c r="Q3">
        <f>report_setup!$E$41</f>
        <v>1</v>
      </c>
      <c r="R3">
        <f t="shared" ref="R3:AC3" si="1">IF(AND(R4&gt;=$Q$3,R4&lt;=$Q$4),1,0)</f>
        <v>1</v>
      </c>
      <c r="S3">
        <f t="shared" si="1"/>
        <v>1</v>
      </c>
      <c r="T3">
        <f t="shared" si="1"/>
        <v>1</v>
      </c>
      <c r="U3">
        <f t="shared" si="1"/>
        <v>1</v>
      </c>
      <c r="V3">
        <f t="shared" si="1"/>
        <v>1</v>
      </c>
      <c r="W3">
        <f t="shared" si="1"/>
        <v>1</v>
      </c>
      <c r="X3">
        <f t="shared" si="1"/>
        <v>1</v>
      </c>
      <c r="Y3">
        <f t="shared" si="1"/>
        <v>1</v>
      </c>
      <c r="Z3">
        <f t="shared" si="1"/>
        <v>1</v>
      </c>
      <c r="AA3">
        <f t="shared" si="1"/>
        <v>1</v>
      </c>
      <c r="AB3">
        <f t="shared" si="1"/>
        <v>1</v>
      </c>
      <c r="AC3">
        <f t="shared" si="1"/>
        <v>1</v>
      </c>
    </row>
    <row r="4" spans="1:30" hidden="1" x14ac:dyDescent="0.3">
      <c r="F4" s="20">
        <v>0</v>
      </c>
      <c r="Q4">
        <f>report_setup!$E$54</f>
        <v>12</v>
      </c>
      <c r="R4">
        <v>1</v>
      </c>
      <c r="S4">
        <v>2</v>
      </c>
      <c r="T4">
        <v>3</v>
      </c>
      <c r="U4">
        <v>4</v>
      </c>
      <c r="V4">
        <v>5</v>
      </c>
      <c r="W4">
        <v>6</v>
      </c>
      <c r="X4">
        <v>7</v>
      </c>
      <c r="Y4">
        <v>8</v>
      </c>
      <c r="Z4">
        <v>9</v>
      </c>
      <c r="AA4">
        <v>10</v>
      </c>
      <c r="AB4">
        <v>11</v>
      </c>
      <c r="AC4">
        <v>12</v>
      </c>
    </row>
    <row r="5" spans="1:30" hidden="1" x14ac:dyDescent="0.3">
      <c r="F5" s="20">
        <v>0</v>
      </c>
      <c r="O5">
        <v>6</v>
      </c>
      <c r="P5">
        <v>7</v>
      </c>
      <c r="Q5">
        <v>17</v>
      </c>
      <c r="R5">
        <f>Q5+1</f>
        <v>18</v>
      </c>
      <c r="S5">
        <f t="shared" ref="S5:AC5" si="2">R5+1</f>
        <v>19</v>
      </c>
      <c r="T5">
        <f t="shared" si="2"/>
        <v>20</v>
      </c>
      <c r="U5">
        <f t="shared" si="2"/>
        <v>21</v>
      </c>
      <c r="V5">
        <f t="shared" si="2"/>
        <v>22</v>
      </c>
      <c r="W5">
        <f t="shared" si="2"/>
        <v>23</v>
      </c>
      <c r="X5">
        <f t="shared" si="2"/>
        <v>24</v>
      </c>
      <c r="Y5">
        <f t="shared" si="2"/>
        <v>25</v>
      </c>
      <c r="Z5">
        <f t="shared" si="2"/>
        <v>26</v>
      </c>
      <c r="AA5">
        <f t="shared" si="2"/>
        <v>27</v>
      </c>
      <c r="AB5">
        <f t="shared" si="2"/>
        <v>28</v>
      </c>
      <c r="AC5">
        <f t="shared" si="2"/>
        <v>29</v>
      </c>
    </row>
    <row r="6" spans="1:30" hidden="1" x14ac:dyDescent="0.3">
      <c r="B6" s="27" t="s">
        <v>282</v>
      </c>
      <c r="C6" s="28" t="s">
        <v>283</v>
      </c>
      <c r="D6" s="1" t="s">
        <v>284</v>
      </c>
      <c r="E6" s="28" t="s">
        <v>285</v>
      </c>
      <c r="F6" s="28" t="s">
        <v>286</v>
      </c>
      <c r="G6" s="28" t="s">
        <v>2</v>
      </c>
      <c r="H6" s="1" t="s">
        <v>207</v>
      </c>
      <c r="I6" s="1" t="s">
        <v>210</v>
      </c>
      <c r="J6" s="1" t="s">
        <v>348</v>
      </c>
      <c r="K6" s="1" t="s">
        <v>349</v>
      </c>
      <c r="L6" s="1" t="s">
        <v>361</v>
      </c>
      <c r="M6" s="1" t="s">
        <v>362</v>
      </c>
      <c r="N6" s="1"/>
      <c r="O6" s="1" t="s">
        <v>68</v>
      </c>
      <c r="P6" s="1" t="s">
        <v>69</v>
      </c>
      <c r="Q6" s="27" t="s">
        <v>287</v>
      </c>
      <c r="R6" s="27" t="s">
        <v>288</v>
      </c>
      <c r="S6" s="27" t="s">
        <v>289</v>
      </c>
      <c r="T6" s="27" t="s">
        <v>290</v>
      </c>
      <c r="U6" s="27" t="s">
        <v>291</v>
      </c>
      <c r="V6" s="27" t="s">
        <v>292</v>
      </c>
      <c r="W6" s="27" t="s">
        <v>293</v>
      </c>
      <c r="X6" s="27" t="s">
        <v>294</v>
      </c>
      <c r="Y6" s="27" t="s">
        <v>295</v>
      </c>
      <c r="Z6" s="27" t="s">
        <v>296</v>
      </c>
      <c r="AA6" s="27" t="s">
        <v>297</v>
      </c>
      <c r="AB6" s="27" t="s">
        <v>298</v>
      </c>
      <c r="AC6" s="27" t="s">
        <v>299</v>
      </c>
    </row>
    <row r="7" spans="1:30" x14ac:dyDescent="0.3">
      <c r="B7" s="19">
        <v>10000</v>
      </c>
      <c r="C7" s="20">
        <v>1</v>
      </c>
      <c r="D7">
        <v>-3</v>
      </c>
      <c r="E7" s="20">
        <f>IF(SUMPRODUCT(R7:AC7,$R$3:$AC$3)=0,1,0)</f>
        <v>1</v>
      </c>
      <c r="F7" s="20">
        <f t="shared" ref="F7:F8" si="3">IF(AND(OR($C$1=0,$C7=$C$1),OR($D$1=0,$D7&lt;=$D$1),OR($E$1=1,$E7=0,$D7&lt;=0)),1,0)</f>
        <v>1</v>
      </c>
      <c r="G7" s="20">
        <f t="shared" ref="G7:G9" si="4">IF(AND(D7=1,$D$1&lt;&gt;1),1,0)</f>
        <v>0</v>
      </c>
      <c r="H7"/>
      <c r="I7"/>
      <c r="J7"/>
      <c r="K7"/>
      <c r="L7" t="str">
        <f t="shared" ref="L7:L38" si="5">IF(H7=0,"",H7&amp;"."&amp;I7&amp;IF(J7=0,"","."&amp;J7))</f>
        <v/>
      </c>
      <c r="M7" s="20">
        <f>IF(L7="",0, IFERROR(MATCH($L7,data[code],0),0))</f>
        <v>0</v>
      </c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</row>
    <row r="8" spans="1:30" ht="18.600000000000001" thickBot="1" x14ac:dyDescent="0.4">
      <c r="B8" s="19">
        <v>10010</v>
      </c>
      <c r="C8" s="20">
        <v>1</v>
      </c>
      <c r="D8">
        <v>-2</v>
      </c>
      <c r="E8" s="20">
        <f t="shared" ref="E8:E71" si="6">IF(SUMPRODUCT(R8:AC8,$R$3:$AC$3)=0,1,0)</f>
        <v>1</v>
      </c>
      <c r="F8" s="20">
        <f t="shared" si="3"/>
        <v>1</v>
      </c>
      <c r="G8" s="20">
        <f t="shared" si="4"/>
        <v>0</v>
      </c>
      <c r="H8"/>
      <c r="I8"/>
      <c r="J8"/>
      <c r="K8"/>
      <c r="L8" t="str">
        <f t="shared" si="5"/>
        <v/>
      </c>
      <c r="M8" s="20">
        <f>IF(L8="",0, IFERROR(MATCH($L8,data[code],0),0))</f>
        <v>0</v>
      </c>
      <c r="P8" s="29" t="s">
        <v>169</v>
      </c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</row>
    <row r="9" spans="1:30" ht="15" thickBot="1" x14ac:dyDescent="0.35">
      <c r="B9" s="19">
        <v>10020</v>
      </c>
      <c r="C9" s="20">
        <v>1</v>
      </c>
      <c r="D9">
        <v>-1</v>
      </c>
      <c r="E9" s="20">
        <f t="shared" si="6"/>
        <v>1</v>
      </c>
      <c r="F9" s="20">
        <f>IF(AND(OR($C$1=0,$C9=$C$1),OR($D$1=0,$D9&lt;=$D$1),OR($E$1=1,$E9=0,$D9&lt;=0)),1,0)</f>
        <v>1</v>
      </c>
      <c r="G9" s="20">
        <f t="shared" si="4"/>
        <v>0</v>
      </c>
      <c r="H9"/>
      <c r="I9"/>
      <c r="J9"/>
      <c r="K9"/>
      <c r="L9" t="str">
        <f t="shared" si="5"/>
        <v/>
      </c>
      <c r="M9" s="20">
        <f>IF(L9="",0, IFERROR(MATCH($L9,data[code],0),0))</f>
        <v>0</v>
      </c>
      <c r="O9" s="55" t="s">
        <v>267</v>
      </c>
      <c r="P9" s="56" t="s">
        <v>268</v>
      </c>
      <c r="Q9" s="57" t="s">
        <v>269</v>
      </c>
      <c r="R9" s="58" t="s">
        <v>270</v>
      </c>
      <c r="S9" s="59" t="s">
        <v>271</v>
      </c>
      <c r="T9" s="59" t="s">
        <v>272</v>
      </c>
      <c r="U9" s="59" t="s">
        <v>273</v>
      </c>
      <c r="V9" s="59" t="s">
        <v>274</v>
      </c>
      <c r="W9" s="59" t="s">
        <v>275</v>
      </c>
      <c r="X9" s="59" t="s">
        <v>276</v>
      </c>
      <c r="Y9" s="59" t="s">
        <v>277</v>
      </c>
      <c r="Z9" s="59" t="s">
        <v>278</v>
      </c>
      <c r="AA9" s="59" t="s">
        <v>279</v>
      </c>
      <c r="AB9" s="59" t="s">
        <v>280</v>
      </c>
      <c r="AC9" s="60" t="s">
        <v>281</v>
      </c>
      <c r="AD9" s="8"/>
    </row>
    <row r="10" spans="1:30" x14ac:dyDescent="0.3">
      <c r="B10" s="19">
        <v>10030</v>
      </c>
      <c r="C10" s="20">
        <v>1</v>
      </c>
      <c r="D10">
        <v>0</v>
      </c>
      <c r="E10" s="20">
        <f t="shared" si="6"/>
        <v>1</v>
      </c>
      <c r="F10" s="20">
        <f t="shared" ref="F10:F73" si="7">IF(AND(OR($C$1=0,$C10=$C$1),OR($D$1=0,$D10&lt;=$D$1),OR($E$1=1,$E10=0,$D10&lt;=0)),1,0)</f>
        <v>1</v>
      </c>
      <c r="G10" s="20">
        <f>IF(AND(D10=1,$D$1&lt;&gt;1),1,0)</f>
        <v>0</v>
      </c>
      <c r="H10"/>
      <c r="I10"/>
      <c r="J10"/>
      <c r="K10"/>
      <c r="L10" t="str">
        <f t="shared" si="5"/>
        <v/>
      </c>
      <c r="M10" s="20">
        <f>IF(L10="",0, IFERROR(MATCH($L10,data[code],0),0))</f>
        <v>0</v>
      </c>
      <c r="O10" s="52"/>
      <c r="P10" s="30"/>
      <c r="Q10" s="38"/>
      <c r="R10" s="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1"/>
      <c r="AD10" s="8"/>
    </row>
    <row r="11" spans="1:30" x14ac:dyDescent="0.3">
      <c r="B11" s="19">
        <v>10040</v>
      </c>
      <c r="C11" s="20">
        <v>1</v>
      </c>
      <c r="D11">
        <v>1</v>
      </c>
      <c r="E11" s="20">
        <f t="shared" si="6"/>
        <v>0</v>
      </c>
      <c r="F11" s="20">
        <f t="shared" si="7"/>
        <v>1</v>
      </c>
      <c r="G11" s="20">
        <f t="shared" ref="G11:G74" si="8">IF(AND(D11=1,$D$1&lt;&gt;1),1,0)</f>
        <v>1</v>
      </c>
      <c r="H11" t="s">
        <v>193</v>
      </c>
      <c r="I11" s="2" t="s">
        <v>173</v>
      </c>
      <c r="J11"/>
      <c r="K11"/>
      <c r="L11" t="str">
        <f t="shared" si="5"/>
        <v>accounts.100</v>
      </c>
      <c r="M11" s="20">
        <f>IF(L11="",0, IFERROR(MATCH($L11,data[code],0),0))</f>
        <v>1</v>
      </c>
      <c r="O11" s="53"/>
      <c r="P11" s="31" t="s">
        <v>350</v>
      </c>
      <c r="Q11" s="42">
        <f t="shared" ref="Q11:Q31" si="9">SUMPRODUCT(R11:AC11,$R$3:$AC$3)</f>
        <v>20400000</v>
      </c>
      <c r="R11" s="43">
        <f>IF($M11=0,0,INDEX(data[],$M11,Q$5))</f>
        <v>1700000</v>
      </c>
      <c r="S11" s="44">
        <f>IF($M11=0,0,INDEX(data[],$M11,R$5))</f>
        <v>1700000</v>
      </c>
      <c r="T11" s="44">
        <f>IF($M11=0,0,INDEX(data[],$M11,S$5))</f>
        <v>1700000</v>
      </c>
      <c r="U11" s="44">
        <f>IF($M11=0,0,INDEX(data[],$M11,T$5))</f>
        <v>1700000</v>
      </c>
      <c r="V11" s="44">
        <f>IF($M11=0,0,INDEX(data[],$M11,U$5))</f>
        <v>1700000</v>
      </c>
      <c r="W11" s="44">
        <f>IF($M11=0,0,INDEX(data[],$M11,V$5))</f>
        <v>1700000</v>
      </c>
      <c r="X11" s="44">
        <f>IF($M11=0,0,INDEX(data[],$M11,W$5))</f>
        <v>1700000</v>
      </c>
      <c r="Y11" s="44">
        <f>IF($M11=0,0,INDEX(data[],$M11,X$5))</f>
        <v>1700000</v>
      </c>
      <c r="Z11" s="44">
        <f>IF($M11=0,0,INDEX(data[],$M11,Y$5))</f>
        <v>1700000</v>
      </c>
      <c r="AA11" s="44">
        <f>IF($M11=0,0,INDEX(data[],$M11,Z$5))</f>
        <v>1700000</v>
      </c>
      <c r="AB11" s="44">
        <f>IF($M11=0,0,INDEX(data[],$M11,AA$5))</f>
        <v>1700000</v>
      </c>
      <c r="AC11" s="45">
        <f>IF($M11=0,0,INDEX(data[],$M11,AB$5))</f>
        <v>1700000</v>
      </c>
      <c r="AD11" s="8"/>
    </row>
    <row r="12" spans="1:30" x14ac:dyDescent="0.3">
      <c r="B12" s="19">
        <v>10050</v>
      </c>
      <c r="C12" s="20">
        <v>1</v>
      </c>
      <c r="D12">
        <v>2</v>
      </c>
      <c r="E12" s="20">
        <f t="shared" si="6"/>
        <v>0</v>
      </c>
      <c r="F12" s="20">
        <f t="shared" si="7"/>
        <v>1</v>
      </c>
      <c r="G12" s="20">
        <f t="shared" si="8"/>
        <v>0</v>
      </c>
      <c r="H12" t="s">
        <v>196</v>
      </c>
      <c r="I12" s="2" t="s">
        <v>173</v>
      </c>
      <c r="J12" t="s">
        <v>418</v>
      </c>
      <c r="K12"/>
      <c r="L12" t="str">
        <f t="shared" si="5"/>
        <v>products.100.P01</v>
      </c>
      <c r="M12" s="20">
        <f>IF(L12="",0, IFERROR(MATCH($L12,data[code],0),0))</f>
        <v>12</v>
      </c>
      <c r="O12" s="53" t="str">
        <f>IF($M12=0,"",INDEX(data[],$M12,O$5+6))</f>
        <v>P01</v>
      </c>
      <c r="P12" s="36" t="str">
        <f>IF($M12=0,"",INDEX(data[],$M12,P$5+6))</f>
        <v>Product P1</v>
      </c>
      <c r="Q12" s="42">
        <f t="shared" si="9"/>
        <v>7200000</v>
      </c>
      <c r="R12" s="43">
        <f>IF($M12=0,0,INDEX(data[],$M12,Q$5))</f>
        <v>600000</v>
      </c>
      <c r="S12" s="44">
        <f>IF($M12=0,0,INDEX(data[],$M12,R$5))</f>
        <v>600000</v>
      </c>
      <c r="T12" s="44">
        <f>IF($M12=0,0,INDEX(data[],$M12,S$5))</f>
        <v>600000</v>
      </c>
      <c r="U12" s="44">
        <f>IF($M12=0,0,INDEX(data[],$M12,T$5))</f>
        <v>600000</v>
      </c>
      <c r="V12" s="44">
        <f>IF($M12=0,0,INDEX(data[],$M12,U$5))</f>
        <v>600000</v>
      </c>
      <c r="W12" s="44">
        <f>IF($M12=0,0,INDEX(data[],$M12,V$5))</f>
        <v>600000</v>
      </c>
      <c r="X12" s="44">
        <f>IF($M12=0,0,INDEX(data[],$M12,W$5))</f>
        <v>600000</v>
      </c>
      <c r="Y12" s="44">
        <f>IF($M12=0,0,INDEX(data[],$M12,X$5))</f>
        <v>600000</v>
      </c>
      <c r="Z12" s="44">
        <f>IF($M12=0,0,INDEX(data[],$M12,Y$5))</f>
        <v>600000</v>
      </c>
      <c r="AA12" s="44">
        <f>IF($M12=0,0,INDEX(data[],$M12,Z$5))</f>
        <v>600000</v>
      </c>
      <c r="AB12" s="44">
        <f>IF($M12=0,0,INDEX(data[],$M12,AA$5))</f>
        <v>600000</v>
      </c>
      <c r="AC12" s="45">
        <f>IF($M12=0,0,INDEX(data[],$M12,AB$5))</f>
        <v>600000</v>
      </c>
      <c r="AD12" s="8"/>
    </row>
    <row r="13" spans="1:30" x14ac:dyDescent="0.3">
      <c r="B13" s="19">
        <v>10060</v>
      </c>
      <c r="C13" s="20">
        <v>1</v>
      </c>
      <c r="D13">
        <v>2</v>
      </c>
      <c r="E13" s="20">
        <f t="shared" si="6"/>
        <v>0</v>
      </c>
      <c r="F13" s="20">
        <f t="shared" si="7"/>
        <v>1</v>
      </c>
      <c r="G13" s="20">
        <f t="shared" si="8"/>
        <v>0</v>
      </c>
      <c r="H13" t="s">
        <v>196</v>
      </c>
      <c r="I13" s="2" t="s">
        <v>173</v>
      </c>
      <c r="J13" t="s">
        <v>419</v>
      </c>
      <c r="K13"/>
      <c r="L13" t="str">
        <f t="shared" si="5"/>
        <v>products.100.P02</v>
      </c>
      <c r="M13" s="20">
        <f>IF(L13="",0, IFERROR(MATCH($L13,data[code],0),0))</f>
        <v>13</v>
      </c>
      <c r="O13" s="53" t="str">
        <f>IF($M13=0,"",INDEX(data[],$M13,O$5+6))</f>
        <v>P02</v>
      </c>
      <c r="P13" s="36" t="str">
        <f>IF($M13=0,"",INDEX(data[],$M13,P$5+6))</f>
        <v>Product P2</v>
      </c>
      <c r="Q13" s="42">
        <f t="shared" si="9"/>
        <v>7200000</v>
      </c>
      <c r="R13" s="43">
        <f>IF($M13=0,0,INDEX(data[],$M13,Q$5))</f>
        <v>600000</v>
      </c>
      <c r="S13" s="44">
        <f>IF($M13=0,0,INDEX(data[],$M13,R$5))</f>
        <v>600000</v>
      </c>
      <c r="T13" s="44">
        <f>IF($M13=0,0,INDEX(data[],$M13,S$5))</f>
        <v>600000</v>
      </c>
      <c r="U13" s="44">
        <f>IF($M13=0,0,INDEX(data[],$M13,T$5))</f>
        <v>600000</v>
      </c>
      <c r="V13" s="44">
        <f>IF($M13=0,0,INDEX(data[],$M13,U$5))</f>
        <v>600000</v>
      </c>
      <c r="W13" s="44">
        <f>IF($M13=0,0,INDEX(data[],$M13,V$5))</f>
        <v>600000</v>
      </c>
      <c r="X13" s="44">
        <f>IF($M13=0,0,INDEX(data[],$M13,W$5))</f>
        <v>600000</v>
      </c>
      <c r="Y13" s="44">
        <f>IF($M13=0,0,INDEX(data[],$M13,X$5))</f>
        <v>600000</v>
      </c>
      <c r="Z13" s="44">
        <f>IF($M13=0,0,INDEX(data[],$M13,Y$5))</f>
        <v>600000</v>
      </c>
      <c r="AA13" s="44">
        <f>IF($M13=0,0,INDEX(data[],$M13,Z$5))</f>
        <v>600000</v>
      </c>
      <c r="AB13" s="44">
        <f>IF($M13=0,0,INDEX(data[],$M13,AA$5))</f>
        <v>600000</v>
      </c>
      <c r="AC13" s="45">
        <f>IF($M13=0,0,INDEX(data[],$M13,AB$5))</f>
        <v>600000</v>
      </c>
      <c r="AD13" s="8"/>
    </row>
    <row r="14" spans="1:30" x14ac:dyDescent="0.3">
      <c r="B14" s="19">
        <v>10070</v>
      </c>
      <c r="C14" s="20">
        <v>1</v>
      </c>
      <c r="D14">
        <v>2</v>
      </c>
      <c r="E14" s="20">
        <f t="shared" si="6"/>
        <v>0</v>
      </c>
      <c r="F14" s="20">
        <f t="shared" si="7"/>
        <v>1</v>
      </c>
      <c r="G14" s="20">
        <f t="shared" si="8"/>
        <v>0</v>
      </c>
      <c r="H14" t="s">
        <v>196</v>
      </c>
      <c r="I14" s="2" t="s">
        <v>173</v>
      </c>
      <c r="J14" t="s">
        <v>420</v>
      </c>
      <c r="K14"/>
      <c r="L14" t="str">
        <f t="shared" si="5"/>
        <v>products.100.P03</v>
      </c>
      <c r="M14" s="20">
        <f>IF(L14="",0, IFERROR(MATCH($L14,data[code],0),0))</f>
        <v>14</v>
      </c>
      <c r="O14" s="53" t="str">
        <f>IF($M14=0,"",INDEX(data[],$M14,O$5+6))</f>
        <v>P03</v>
      </c>
      <c r="P14" s="36" t="str">
        <f>IF($M14=0,"",INDEX(data[],$M14,P$5+6))</f>
        <v>Product P3</v>
      </c>
      <c r="Q14" s="42">
        <f t="shared" si="9"/>
        <v>6000000</v>
      </c>
      <c r="R14" s="43">
        <f>IF($M14=0,0,INDEX(data[],$M14,Q$5))</f>
        <v>500000</v>
      </c>
      <c r="S14" s="44">
        <f>IF($M14=0,0,INDEX(data[],$M14,R$5))</f>
        <v>500000</v>
      </c>
      <c r="T14" s="44">
        <f>IF($M14=0,0,INDEX(data[],$M14,S$5))</f>
        <v>500000</v>
      </c>
      <c r="U14" s="44">
        <f>IF($M14=0,0,INDEX(data[],$M14,T$5))</f>
        <v>500000</v>
      </c>
      <c r="V14" s="44">
        <f>IF($M14=0,0,INDEX(data[],$M14,U$5))</f>
        <v>500000</v>
      </c>
      <c r="W14" s="44">
        <f>IF($M14=0,0,INDEX(data[],$M14,V$5))</f>
        <v>500000</v>
      </c>
      <c r="X14" s="44">
        <f>IF($M14=0,0,INDEX(data[],$M14,W$5))</f>
        <v>500000</v>
      </c>
      <c r="Y14" s="44">
        <f>IF($M14=0,0,INDEX(data[],$M14,X$5))</f>
        <v>500000</v>
      </c>
      <c r="Z14" s="44">
        <f>IF($M14=0,0,INDEX(data[],$M14,Y$5))</f>
        <v>500000</v>
      </c>
      <c r="AA14" s="44">
        <f>IF($M14=0,0,INDEX(data[],$M14,Z$5))</f>
        <v>500000</v>
      </c>
      <c r="AB14" s="44">
        <f>IF($M14=0,0,INDEX(data[],$M14,AA$5))</f>
        <v>500000</v>
      </c>
      <c r="AC14" s="45">
        <f>IF($M14=0,0,INDEX(data[],$M14,AB$5))</f>
        <v>500000</v>
      </c>
      <c r="AD14" s="8"/>
    </row>
    <row r="15" spans="1:30" hidden="1" x14ac:dyDescent="0.3">
      <c r="B15" s="19">
        <v>10080</v>
      </c>
      <c r="C15" s="20">
        <v>1</v>
      </c>
      <c r="D15">
        <v>2</v>
      </c>
      <c r="E15" s="20">
        <f t="shared" si="6"/>
        <v>1</v>
      </c>
      <c r="F15" s="20">
        <f t="shared" si="7"/>
        <v>0</v>
      </c>
      <c r="G15" s="20">
        <f t="shared" si="8"/>
        <v>0</v>
      </c>
      <c r="H15" t="s">
        <v>196</v>
      </c>
      <c r="I15" s="2" t="s">
        <v>173</v>
      </c>
      <c r="J15" t="s">
        <v>421</v>
      </c>
      <c r="K15"/>
      <c r="L15" t="str">
        <f t="shared" si="5"/>
        <v>products.100.P04</v>
      </c>
      <c r="M15" s="20">
        <f>IF(L15="",0, IFERROR(MATCH($L15,data[code],0),0))</f>
        <v>0</v>
      </c>
      <c r="O15" s="53" t="str">
        <f>IF($M15=0,"",INDEX(data[],$M15,O$5+6))</f>
        <v/>
      </c>
      <c r="P15" s="36" t="str">
        <f>IF($M15=0,"",INDEX(data[],$M15,P$5+6))</f>
        <v/>
      </c>
      <c r="Q15" s="42">
        <f t="shared" si="9"/>
        <v>0</v>
      </c>
      <c r="R15" s="43">
        <f>IF($M15=0,0,INDEX(data[],$M15,Q$5))</f>
        <v>0</v>
      </c>
      <c r="S15" s="44">
        <f>IF($M15=0,0,INDEX(data[],$M15,R$5))</f>
        <v>0</v>
      </c>
      <c r="T15" s="44">
        <f>IF($M15=0,0,INDEX(data[],$M15,S$5))</f>
        <v>0</v>
      </c>
      <c r="U15" s="44">
        <f>IF($M15=0,0,INDEX(data[],$M15,T$5))</f>
        <v>0</v>
      </c>
      <c r="V15" s="44">
        <f>IF($M15=0,0,INDEX(data[],$M15,U$5))</f>
        <v>0</v>
      </c>
      <c r="W15" s="44">
        <f>IF($M15=0,0,INDEX(data[],$M15,V$5))</f>
        <v>0</v>
      </c>
      <c r="X15" s="44">
        <f>IF($M15=0,0,INDEX(data[],$M15,W$5))</f>
        <v>0</v>
      </c>
      <c r="Y15" s="44">
        <f>IF($M15=0,0,INDEX(data[],$M15,X$5))</f>
        <v>0</v>
      </c>
      <c r="Z15" s="44">
        <f>IF($M15=0,0,INDEX(data[],$M15,Y$5))</f>
        <v>0</v>
      </c>
      <c r="AA15" s="44">
        <f>IF($M15=0,0,INDEX(data[],$M15,Z$5))</f>
        <v>0</v>
      </c>
      <c r="AB15" s="44">
        <f>IF($M15=0,0,INDEX(data[],$M15,AA$5))</f>
        <v>0</v>
      </c>
      <c r="AC15" s="45">
        <f>IF($M15=0,0,INDEX(data[],$M15,AB$5))</f>
        <v>0</v>
      </c>
      <c r="AD15" s="8"/>
    </row>
    <row r="16" spans="1:30" hidden="1" x14ac:dyDescent="0.3">
      <c r="B16" s="19">
        <v>10090</v>
      </c>
      <c r="C16" s="20">
        <v>1</v>
      </c>
      <c r="D16">
        <v>2</v>
      </c>
      <c r="E16" s="20">
        <f t="shared" si="6"/>
        <v>1</v>
      </c>
      <c r="F16" s="20">
        <f t="shared" si="7"/>
        <v>0</v>
      </c>
      <c r="G16" s="20">
        <f t="shared" si="8"/>
        <v>0</v>
      </c>
      <c r="H16" t="s">
        <v>196</v>
      </c>
      <c r="I16" s="2" t="s">
        <v>173</v>
      </c>
      <c r="J16" t="s">
        <v>422</v>
      </c>
      <c r="K16"/>
      <c r="L16" t="str">
        <f t="shared" si="5"/>
        <v>products.100.P05</v>
      </c>
      <c r="M16" s="20">
        <f>IF(L16="",0, IFERROR(MATCH($L16,data[code],0),0))</f>
        <v>0</v>
      </c>
      <c r="O16" s="53" t="str">
        <f>IF($M16=0,"",INDEX(data[],$M16,O$5+6))</f>
        <v/>
      </c>
      <c r="P16" s="36" t="str">
        <f>IF($M16=0,"",INDEX(data[],$M16,P$5+6))</f>
        <v/>
      </c>
      <c r="Q16" s="42">
        <f t="shared" si="9"/>
        <v>0</v>
      </c>
      <c r="R16" s="43">
        <f>IF($M16=0,0,INDEX(data[],$M16,Q$5))</f>
        <v>0</v>
      </c>
      <c r="S16" s="44">
        <f>IF($M16=0,0,INDEX(data[],$M16,R$5))</f>
        <v>0</v>
      </c>
      <c r="T16" s="44">
        <f>IF($M16=0,0,INDEX(data[],$M16,S$5))</f>
        <v>0</v>
      </c>
      <c r="U16" s="44">
        <f>IF($M16=0,0,INDEX(data[],$M16,T$5))</f>
        <v>0</v>
      </c>
      <c r="V16" s="44">
        <f>IF($M16=0,0,INDEX(data[],$M16,U$5))</f>
        <v>0</v>
      </c>
      <c r="W16" s="44">
        <f>IF($M16=0,0,INDEX(data[],$M16,V$5))</f>
        <v>0</v>
      </c>
      <c r="X16" s="44">
        <f>IF($M16=0,0,INDEX(data[],$M16,W$5))</f>
        <v>0</v>
      </c>
      <c r="Y16" s="44">
        <f>IF($M16=0,0,INDEX(data[],$M16,X$5))</f>
        <v>0</v>
      </c>
      <c r="Z16" s="44">
        <f>IF($M16=0,0,INDEX(data[],$M16,Y$5))</f>
        <v>0</v>
      </c>
      <c r="AA16" s="44">
        <f>IF($M16=0,0,INDEX(data[],$M16,Z$5))</f>
        <v>0</v>
      </c>
      <c r="AB16" s="44">
        <f>IF($M16=0,0,INDEX(data[],$M16,AA$5))</f>
        <v>0</v>
      </c>
      <c r="AC16" s="45">
        <f>IF($M16=0,0,INDEX(data[],$M16,AB$5))</f>
        <v>0</v>
      </c>
      <c r="AD16" s="8"/>
    </row>
    <row r="17" spans="2:30" x14ac:dyDescent="0.3">
      <c r="B17" s="19">
        <v>10100</v>
      </c>
      <c r="C17" s="20">
        <v>1</v>
      </c>
      <c r="D17">
        <v>0</v>
      </c>
      <c r="E17" s="20">
        <f t="shared" si="6"/>
        <v>1</v>
      </c>
      <c r="F17" s="20">
        <f t="shared" si="7"/>
        <v>1</v>
      </c>
      <c r="G17" s="20">
        <f t="shared" si="8"/>
        <v>0</v>
      </c>
      <c r="H17"/>
      <c r="I17"/>
      <c r="J17"/>
      <c r="K17"/>
      <c r="L17" t="str">
        <f t="shared" si="5"/>
        <v/>
      </c>
      <c r="M17" s="20">
        <f>IF(L17="",0, IFERROR(MATCH($L17,data[code],0),0))</f>
        <v>0</v>
      </c>
      <c r="O17" s="53"/>
      <c r="P17" s="36"/>
      <c r="Q17" s="42">
        <f t="shared" si="9"/>
        <v>0</v>
      </c>
      <c r="R17" s="43">
        <f>IF($M17=0,0,INDEX(data[],$M17,Q$5))</f>
        <v>0</v>
      </c>
      <c r="S17" s="44">
        <f>IF($M17=0,0,INDEX(data[],$M17,R$5))</f>
        <v>0</v>
      </c>
      <c r="T17" s="44">
        <f>IF($M17=0,0,INDEX(data[],$M17,S$5))</f>
        <v>0</v>
      </c>
      <c r="U17" s="44">
        <f>IF($M17=0,0,INDEX(data[],$M17,T$5))</f>
        <v>0</v>
      </c>
      <c r="V17" s="44">
        <f>IF($M17=0,0,INDEX(data[],$M17,U$5))</f>
        <v>0</v>
      </c>
      <c r="W17" s="44">
        <f>IF($M17=0,0,INDEX(data[],$M17,V$5))</f>
        <v>0</v>
      </c>
      <c r="X17" s="44">
        <f>IF($M17=0,0,INDEX(data[],$M17,W$5))</f>
        <v>0</v>
      </c>
      <c r="Y17" s="44">
        <f>IF($M17=0,0,INDEX(data[],$M17,X$5))</f>
        <v>0</v>
      </c>
      <c r="Z17" s="44">
        <f>IF($M17=0,0,INDEX(data[],$M17,Y$5))</f>
        <v>0</v>
      </c>
      <c r="AA17" s="44">
        <f>IF($M17=0,0,INDEX(data[],$M17,Z$5))</f>
        <v>0</v>
      </c>
      <c r="AB17" s="44">
        <f>IF($M17=0,0,INDEX(data[],$M17,AA$5))</f>
        <v>0</v>
      </c>
      <c r="AC17" s="45">
        <f>IF($M17=0,0,INDEX(data[],$M17,AB$5))</f>
        <v>0</v>
      </c>
      <c r="AD17" s="8"/>
    </row>
    <row r="18" spans="2:30" x14ac:dyDescent="0.3">
      <c r="B18" s="19">
        <v>10110</v>
      </c>
      <c r="C18" s="20">
        <v>1</v>
      </c>
      <c r="D18">
        <v>1</v>
      </c>
      <c r="E18" s="20">
        <f t="shared" si="6"/>
        <v>0</v>
      </c>
      <c r="F18" s="20">
        <f t="shared" si="7"/>
        <v>1</v>
      </c>
      <c r="G18" s="20">
        <f t="shared" si="8"/>
        <v>1</v>
      </c>
      <c r="H18" t="s">
        <v>193</v>
      </c>
      <c r="I18" s="2" t="s">
        <v>173</v>
      </c>
      <c r="J18"/>
      <c r="K18"/>
      <c r="L18" t="str">
        <f t="shared" si="5"/>
        <v>accounts.100</v>
      </c>
      <c r="M18" s="20">
        <f>IF(L18="",0, IFERROR(MATCH($L18,data[code],0),0))</f>
        <v>1</v>
      </c>
      <c r="O18" s="53"/>
      <c r="P18" s="31" t="s">
        <v>351</v>
      </c>
      <c r="Q18" s="42">
        <f t="shared" si="9"/>
        <v>20400000</v>
      </c>
      <c r="R18" s="43">
        <f>IF($M18=0,0,INDEX(data[],$M18,Q$5))</f>
        <v>1700000</v>
      </c>
      <c r="S18" s="44">
        <f>IF($M18=0,0,INDEX(data[],$M18,R$5))</f>
        <v>1700000</v>
      </c>
      <c r="T18" s="44">
        <f>IF($M18=0,0,INDEX(data[],$M18,S$5))</f>
        <v>1700000</v>
      </c>
      <c r="U18" s="44">
        <f>IF($M18=0,0,INDEX(data[],$M18,T$5))</f>
        <v>1700000</v>
      </c>
      <c r="V18" s="44">
        <f>IF($M18=0,0,INDEX(data[],$M18,U$5))</f>
        <v>1700000</v>
      </c>
      <c r="W18" s="44">
        <f>IF($M18=0,0,INDEX(data[],$M18,V$5))</f>
        <v>1700000</v>
      </c>
      <c r="X18" s="44">
        <f>IF($M18=0,0,INDEX(data[],$M18,W$5))</f>
        <v>1700000</v>
      </c>
      <c r="Y18" s="44">
        <f>IF($M18=0,0,INDEX(data[],$M18,X$5))</f>
        <v>1700000</v>
      </c>
      <c r="Z18" s="44">
        <f>IF($M18=0,0,INDEX(data[],$M18,Y$5))</f>
        <v>1700000</v>
      </c>
      <c r="AA18" s="44">
        <f>IF($M18=0,0,INDEX(data[],$M18,Z$5))</f>
        <v>1700000</v>
      </c>
      <c r="AB18" s="44">
        <f>IF($M18=0,0,INDEX(data[],$M18,AA$5))</f>
        <v>1700000</v>
      </c>
      <c r="AC18" s="45">
        <f>IF($M18=0,0,INDEX(data[],$M18,AB$5))</f>
        <v>1700000</v>
      </c>
      <c r="AD18" s="8"/>
    </row>
    <row r="19" spans="2:30" x14ac:dyDescent="0.3">
      <c r="B19" s="19">
        <v>10120</v>
      </c>
      <c r="C19" s="20">
        <v>1</v>
      </c>
      <c r="D19">
        <v>2</v>
      </c>
      <c r="E19" s="20">
        <f t="shared" si="6"/>
        <v>0</v>
      </c>
      <c r="F19" s="20">
        <f t="shared" si="7"/>
        <v>1</v>
      </c>
      <c r="G19" s="20">
        <f t="shared" si="8"/>
        <v>0</v>
      </c>
      <c r="H19" t="s">
        <v>197</v>
      </c>
      <c r="I19" s="2" t="s">
        <v>173</v>
      </c>
      <c r="J19" t="s">
        <v>145</v>
      </c>
      <c r="K19"/>
      <c r="L19" t="str">
        <f t="shared" si="5"/>
        <v>regions.100.US</v>
      </c>
      <c r="M19" s="20">
        <f>IF(L19="",0, IFERROR(MATCH($L19,data[code],0),0))</f>
        <v>34</v>
      </c>
      <c r="O19" s="53" t="str">
        <f>IF($M19=0,"",INDEX(data[],$M19,O$5+4))</f>
        <v>US</v>
      </c>
      <c r="P19" s="36" t="str">
        <f>IF($M19=0,"",INDEX(data[],$M19,P$5+4))</f>
        <v>USA</v>
      </c>
      <c r="Q19" s="42">
        <f t="shared" si="9"/>
        <v>8400000</v>
      </c>
      <c r="R19" s="43">
        <f>IF($M19=0,0,INDEX(data[],$M19,Q$5))</f>
        <v>700000</v>
      </c>
      <c r="S19" s="44">
        <f>IF($M19=0,0,INDEX(data[],$M19,R$5))</f>
        <v>700000</v>
      </c>
      <c r="T19" s="44">
        <f>IF($M19=0,0,INDEX(data[],$M19,S$5))</f>
        <v>700000</v>
      </c>
      <c r="U19" s="44">
        <f>IF($M19=0,0,INDEX(data[],$M19,T$5))</f>
        <v>700000</v>
      </c>
      <c r="V19" s="44">
        <f>IF($M19=0,0,INDEX(data[],$M19,U$5))</f>
        <v>700000</v>
      </c>
      <c r="W19" s="44">
        <f>IF($M19=0,0,INDEX(data[],$M19,V$5))</f>
        <v>700000</v>
      </c>
      <c r="X19" s="44">
        <f>IF($M19=0,0,INDEX(data[],$M19,W$5))</f>
        <v>700000</v>
      </c>
      <c r="Y19" s="44">
        <f>IF($M19=0,0,INDEX(data[],$M19,X$5))</f>
        <v>700000</v>
      </c>
      <c r="Z19" s="44">
        <f>IF($M19=0,0,INDEX(data[],$M19,Y$5))</f>
        <v>700000</v>
      </c>
      <c r="AA19" s="44">
        <f>IF($M19=0,0,INDEX(data[],$M19,Z$5))</f>
        <v>700000</v>
      </c>
      <c r="AB19" s="44">
        <f>IF($M19=0,0,INDEX(data[],$M19,AA$5))</f>
        <v>700000</v>
      </c>
      <c r="AC19" s="45">
        <f>IF($M19=0,0,INDEX(data[],$M19,AB$5))</f>
        <v>700000</v>
      </c>
      <c r="AD19" s="8"/>
    </row>
    <row r="20" spans="2:30" x14ac:dyDescent="0.3">
      <c r="B20" s="19">
        <v>10130</v>
      </c>
      <c r="C20" s="20">
        <v>1</v>
      </c>
      <c r="D20">
        <v>2</v>
      </c>
      <c r="E20" s="20">
        <f t="shared" si="6"/>
        <v>0</v>
      </c>
      <c r="F20" s="20">
        <f t="shared" si="7"/>
        <v>1</v>
      </c>
      <c r="G20" s="20">
        <f t="shared" si="8"/>
        <v>0</v>
      </c>
      <c r="H20" t="s">
        <v>197</v>
      </c>
      <c r="I20" s="2" t="s">
        <v>173</v>
      </c>
      <c r="J20" t="s">
        <v>147</v>
      </c>
      <c r="K20"/>
      <c r="L20" t="str">
        <f t="shared" si="5"/>
        <v>regions.100.CA</v>
      </c>
      <c r="M20" s="20">
        <f>IF(L20="",0, IFERROR(MATCH($L20,data[code],0),0))</f>
        <v>30</v>
      </c>
      <c r="O20" s="53" t="str">
        <f>IF($M20=0,"",INDEX(data[],$M20,O$5+4))</f>
        <v>CA</v>
      </c>
      <c r="P20" s="36" t="str">
        <f>IF($M20=0,"",INDEX(data[],$M20,P$5+4))</f>
        <v>Canada</v>
      </c>
      <c r="Q20" s="42">
        <f t="shared" si="9"/>
        <v>2400000</v>
      </c>
      <c r="R20" s="43">
        <f>IF($M20=0,0,INDEX(data[],$M20,Q$5))</f>
        <v>200000</v>
      </c>
      <c r="S20" s="44">
        <f>IF($M20=0,0,INDEX(data[],$M20,R$5))</f>
        <v>200000</v>
      </c>
      <c r="T20" s="44">
        <f>IF($M20=0,0,INDEX(data[],$M20,S$5))</f>
        <v>200000</v>
      </c>
      <c r="U20" s="44">
        <f>IF($M20=0,0,INDEX(data[],$M20,T$5))</f>
        <v>200000</v>
      </c>
      <c r="V20" s="44">
        <f>IF($M20=0,0,INDEX(data[],$M20,U$5))</f>
        <v>200000</v>
      </c>
      <c r="W20" s="44">
        <f>IF($M20=0,0,INDEX(data[],$M20,V$5))</f>
        <v>200000</v>
      </c>
      <c r="X20" s="44">
        <f>IF($M20=0,0,INDEX(data[],$M20,W$5))</f>
        <v>200000</v>
      </c>
      <c r="Y20" s="44">
        <f>IF($M20=0,0,INDEX(data[],$M20,X$5))</f>
        <v>200000</v>
      </c>
      <c r="Z20" s="44">
        <f>IF($M20=0,0,INDEX(data[],$M20,Y$5))</f>
        <v>200000</v>
      </c>
      <c r="AA20" s="44">
        <f>IF($M20=0,0,INDEX(data[],$M20,Z$5))</f>
        <v>200000</v>
      </c>
      <c r="AB20" s="44">
        <f>IF($M20=0,0,INDEX(data[],$M20,AA$5))</f>
        <v>200000</v>
      </c>
      <c r="AC20" s="45">
        <f>IF($M20=0,0,INDEX(data[],$M20,AB$5))</f>
        <v>200000</v>
      </c>
      <c r="AD20" s="8"/>
    </row>
    <row r="21" spans="2:30" x14ac:dyDescent="0.3">
      <c r="B21" s="19">
        <v>10140</v>
      </c>
      <c r="C21" s="20">
        <v>1</v>
      </c>
      <c r="D21">
        <v>2</v>
      </c>
      <c r="E21" s="20">
        <f t="shared" si="6"/>
        <v>0</v>
      </c>
      <c r="F21" s="20">
        <f t="shared" si="7"/>
        <v>1</v>
      </c>
      <c r="G21" s="20">
        <f t="shared" si="8"/>
        <v>0</v>
      </c>
      <c r="H21" t="s">
        <v>197</v>
      </c>
      <c r="I21" s="2" t="s">
        <v>173</v>
      </c>
      <c r="J21" t="s">
        <v>149</v>
      </c>
      <c r="K21"/>
      <c r="L21" t="str">
        <f t="shared" si="5"/>
        <v>regions.100.UK</v>
      </c>
      <c r="M21" s="20">
        <f>IF(L21="",0, IFERROR(MATCH($L21,data[code],0),0))</f>
        <v>33</v>
      </c>
      <c r="O21" s="53" t="str">
        <f>IF($M21=0,"",INDEX(data[],$M21,O$5+4))</f>
        <v>UK</v>
      </c>
      <c r="P21" s="36" t="str">
        <f>IF($M21=0,"",INDEX(data[],$M21,P$5+4))</f>
        <v>UK</v>
      </c>
      <c r="Q21" s="42">
        <f t="shared" si="9"/>
        <v>3600000</v>
      </c>
      <c r="R21" s="43">
        <f>IF($M21=0,0,INDEX(data[],$M21,Q$5))</f>
        <v>300000</v>
      </c>
      <c r="S21" s="44">
        <f>IF($M21=0,0,INDEX(data[],$M21,R$5))</f>
        <v>300000</v>
      </c>
      <c r="T21" s="44">
        <f>IF($M21=0,0,INDEX(data[],$M21,S$5))</f>
        <v>300000</v>
      </c>
      <c r="U21" s="44">
        <f>IF($M21=0,0,INDEX(data[],$M21,T$5))</f>
        <v>300000</v>
      </c>
      <c r="V21" s="44">
        <f>IF($M21=0,0,INDEX(data[],$M21,U$5))</f>
        <v>300000</v>
      </c>
      <c r="W21" s="44">
        <f>IF($M21=0,0,INDEX(data[],$M21,V$5))</f>
        <v>300000</v>
      </c>
      <c r="X21" s="44">
        <f>IF($M21=0,0,INDEX(data[],$M21,W$5))</f>
        <v>300000</v>
      </c>
      <c r="Y21" s="44">
        <f>IF($M21=0,0,INDEX(data[],$M21,X$5))</f>
        <v>300000</v>
      </c>
      <c r="Z21" s="44">
        <f>IF($M21=0,0,INDEX(data[],$M21,Y$5))</f>
        <v>300000</v>
      </c>
      <c r="AA21" s="44">
        <f>IF($M21=0,0,INDEX(data[],$M21,Z$5))</f>
        <v>300000</v>
      </c>
      <c r="AB21" s="44">
        <f>IF($M21=0,0,INDEX(data[],$M21,AA$5))</f>
        <v>300000</v>
      </c>
      <c r="AC21" s="45">
        <f>IF($M21=0,0,INDEX(data[],$M21,AB$5))</f>
        <v>300000</v>
      </c>
      <c r="AD21" s="8"/>
    </row>
    <row r="22" spans="2:30" x14ac:dyDescent="0.3">
      <c r="B22" s="19">
        <v>10150</v>
      </c>
      <c r="C22" s="20">
        <v>1</v>
      </c>
      <c r="D22">
        <v>2</v>
      </c>
      <c r="E22" s="20">
        <f t="shared" si="6"/>
        <v>0</v>
      </c>
      <c r="F22" s="20">
        <f t="shared" si="7"/>
        <v>1</v>
      </c>
      <c r="G22" s="20">
        <f t="shared" si="8"/>
        <v>0</v>
      </c>
      <c r="H22" t="s">
        <v>197</v>
      </c>
      <c r="I22" s="2" t="s">
        <v>173</v>
      </c>
      <c r="J22" t="s">
        <v>150</v>
      </c>
      <c r="K22"/>
      <c r="L22" t="str">
        <f t="shared" si="5"/>
        <v>regions.100.DE</v>
      </c>
      <c r="M22" s="20">
        <f>IF(L22="",0, IFERROR(MATCH($L22,data[code],0),0))</f>
        <v>31</v>
      </c>
      <c r="O22" s="53" t="str">
        <f>IF($M22=0,"",INDEX(data[],$M22,O$5+4))</f>
        <v>DE</v>
      </c>
      <c r="P22" s="36" t="str">
        <f>IF($M22=0,"",INDEX(data[],$M22,P$5+4))</f>
        <v>Germany</v>
      </c>
      <c r="Q22" s="42">
        <f t="shared" si="9"/>
        <v>3000000</v>
      </c>
      <c r="R22" s="43">
        <f>IF($M22=0,0,INDEX(data[],$M22,Q$5))</f>
        <v>250000</v>
      </c>
      <c r="S22" s="44">
        <f>IF($M22=0,0,INDEX(data[],$M22,R$5))</f>
        <v>250000</v>
      </c>
      <c r="T22" s="44">
        <f>IF($M22=0,0,INDEX(data[],$M22,S$5))</f>
        <v>250000</v>
      </c>
      <c r="U22" s="44">
        <f>IF($M22=0,0,INDEX(data[],$M22,T$5))</f>
        <v>250000</v>
      </c>
      <c r="V22" s="44">
        <f>IF($M22=0,0,INDEX(data[],$M22,U$5))</f>
        <v>250000</v>
      </c>
      <c r="W22" s="44">
        <f>IF($M22=0,0,INDEX(data[],$M22,V$5))</f>
        <v>250000</v>
      </c>
      <c r="X22" s="44">
        <f>IF($M22=0,0,INDEX(data[],$M22,W$5))</f>
        <v>250000</v>
      </c>
      <c r="Y22" s="44">
        <f>IF($M22=0,0,INDEX(data[],$M22,X$5))</f>
        <v>250000</v>
      </c>
      <c r="Z22" s="44">
        <f>IF($M22=0,0,INDEX(data[],$M22,Y$5))</f>
        <v>250000</v>
      </c>
      <c r="AA22" s="44">
        <f>IF($M22=0,0,INDEX(data[],$M22,Z$5))</f>
        <v>250000</v>
      </c>
      <c r="AB22" s="44">
        <f>IF($M22=0,0,INDEX(data[],$M22,AA$5))</f>
        <v>250000</v>
      </c>
      <c r="AC22" s="45">
        <f>IF($M22=0,0,INDEX(data[],$M22,AB$5))</f>
        <v>250000</v>
      </c>
      <c r="AD22" s="8"/>
    </row>
    <row r="23" spans="2:30" x14ac:dyDescent="0.3">
      <c r="B23" s="19">
        <v>10160</v>
      </c>
      <c r="C23" s="20">
        <v>1</v>
      </c>
      <c r="D23">
        <v>2</v>
      </c>
      <c r="E23" s="20">
        <f t="shared" si="6"/>
        <v>0</v>
      </c>
      <c r="F23" s="20">
        <f t="shared" si="7"/>
        <v>1</v>
      </c>
      <c r="G23" s="20">
        <f t="shared" si="8"/>
        <v>0</v>
      </c>
      <c r="H23" t="s">
        <v>197</v>
      </c>
      <c r="I23" s="2" t="s">
        <v>173</v>
      </c>
      <c r="J23" t="s">
        <v>152</v>
      </c>
      <c r="K23"/>
      <c r="L23" t="str">
        <f t="shared" si="5"/>
        <v>regions.100.FR</v>
      </c>
      <c r="M23" s="20">
        <f>IF(L23="",0, IFERROR(MATCH($L23,data[code],0),0))</f>
        <v>32</v>
      </c>
      <c r="O23" s="53" t="str">
        <f>IF($M23=0,"",INDEX(data[],$M23,O$5+4))</f>
        <v>FR</v>
      </c>
      <c r="P23" s="36" t="str">
        <f>IF($M23=0,"",INDEX(data[],$M23,P$5+4))</f>
        <v>France</v>
      </c>
      <c r="Q23" s="42">
        <f t="shared" si="9"/>
        <v>3000000</v>
      </c>
      <c r="R23" s="43">
        <f>IF($M23=0,0,INDEX(data[],$M23,Q$5))</f>
        <v>250000</v>
      </c>
      <c r="S23" s="44">
        <f>IF($M23=0,0,INDEX(data[],$M23,R$5))</f>
        <v>250000</v>
      </c>
      <c r="T23" s="44">
        <f>IF($M23=0,0,INDEX(data[],$M23,S$5))</f>
        <v>250000</v>
      </c>
      <c r="U23" s="44">
        <f>IF($M23=0,0,INDEX(data[],$M23,T$5))</f>
        <v>250000</v>
      </c>
      <c r="V23" s="44">
        <f>IF($M23=0,0,INDEX(data[],$M23,U$5))</f>
        <v>250000</v>
      </c>
      <c r="W23" s="44">
        <f>IF($M23=0,0,INDEX(data[],$M23,V$5))</f>
        <v>250000</v>
      </c>
      <c r="X23" s="44">
        <f>IF($M23=0,0,INDEX(data[],$M23,W$5))</f>
        <v>250000</v>
      </c>
      <c r="Y23" s="44">
        <f>IF($M23=0,0,INDEX(data[],$M23,X$5))</f>
        <v>250000</v>
      </c>
      <c r="Z23" s="44">
        <f>IF($M23=0,0,INDEX(data[],$M23,Y$5))</f>
        <v>250000</v>
      </c>
      <c r="AA23" s="44">
        <f>IF($M23=0,0,INDEX(data[],$M23,Z$5))</f>
        <v>250000</v>
      </c>
      <c r="AB23" s="44">
        <f>IF($M23=0,0,INDEX(data[],$M23,AA$5))</f>
        <v>250000</v>
      </c>
      <c r="AC23" s="45">
        <f>IF($M23=0,0,INDEX(data[],$M23,AB$5))</f>
        <v>250000</v>
      </c>
      <c r="AD23" s="8"/>
    </row>
    <row r="24" spans="2:30" x14ac:dyDescent="0.3">
      <c r="B24" s="19">
        <v>10170</v>
      </c>
      <c r="C24" s="20">
        <v>1</v>
      </c>
      <c r="D24">
        <v>0</v>
      </c>
      <c r="E24" s="20">
        <f t="shared" si="6"/>
        <v>1</v>
      </c>
      <c r="F24" s="20">
        <f t="shared" si="7"/>
        <v>1</v>
      </c>
      <c r="G24" s="20">
        <f t="shared" si="8"/>
        <v>0</v>
      </c>
      <c r="H24"/>
      <c r="I24"/>
      <c r="J24"/>
      <c r="K24"/>
      <c r="L24" t="str">
        <f t="shared" si="5"/>
        <v/>
      </c>
      <c r="M24" s="20">
        <f>IF(L24="",0, IFERROR(MATCH($L24,data[code],0),0))</f>
        <v>0</v>
      </c>
      <c r="O24" s="53"/>
      <c r="P24" s="36"/>
      <c r="Q24" s="42">
        <f t="shared" si="9"/>
        <v>0</v>
      </c>
      <c r="R24" s="43">
        <f>IF($M24=0,0,INDEX(data[],$M24,Q$5))</f>
        <v>0</v>
      </c>
      <c r="S24" s="44">
        <f>IF($M24=0,0,INDEX(data[],$M24,R$5))</f>
        <v>0</v>
      </c>
      <c r="T24" s="44">
        <f>IF($M24=0,0,INDEX(data[],$M24,S$5))</f>
        <v>0</v>
      </c>
      <c r="U24" s="44">
        <f>IF($M24=0,0,INDEX(data[],$M24,T$5))</f>
        <v>0</v>
      </c>
      <c r="V24" s="44">
        <f>IF($M24=0,0,INDEX(data[],$M24,U$5))</f>
        <v>0</v>
      </c>
      <c r="W24" s="44">
        <f>IF($M24=0,0,INDEX(data[],$M24,V$5))</f>
        <v>0</v>
      </c>
      <c r="X24" s="44">
        <f>IF($M24=0,0,INDEX(data[],$M24,W$5))</f>
        <v>0</v>
      </c>
      <c r="Y24" s="44">
        <f>IF($M24=0,0,INDEX(data[],$M24,X$5))</f>
        <v>0</v>
      </c>
      <c r="Z24" s="44">
        <f>IF($M24=0,0,INDEX(data[],$M24,Y$5))</f>
        <v>0</v>
      </c>
      <c r="AA24" s="44">
        <f>IF($M24=0,0,INDEX(data[],$M24,Z$5))</f>
        <v>0</v>
      </c>
      <c r="AB24" s="44">
        <f>IF($M24=0,0,INDEX(data[],$M24,AA$5))</f>
        <v>0</v>
      </c>
      <c r="AC24" s="45">
        <f>IF($M24=0,0,INDEX(data[],$M24,AB$5))</f>
        <v>0</v>
      </c>
      <c r="AD24" s="8"/>
    </row>
    <row r="25" spans="2:30" x14ac:dyDescent="0.3">
      <c r="B25" s="19">
        <v>10180</v>
      </c>
      <c r="C25" s="20">
        <v>1</v>
      </c>
      <c r="D25">
        <v>1</v>
      </c>
      <c r="E25" s="20">
        <f t="shared" si="6"/>
        <v>0</v>
      </c>
      <c r="F25" s="20">
        <f t="shared" si="7"/>
        <v>1</v>
      </c>
      <c r="G25" s="20">
        <f t="shared" si="8"/>
        <v>1</v>
      </c>
      <c r="H25" t="s">
        <v>193</v>
      </c>
      <c r="I25" s="2" t="s">
        <v>173</v>
      </c>
      <c r="J25"/>
      <c r="K25"/>
      <c r="L25" t="str">
        <f t="shared" si="5"/>
        <v>accounts.100</v>
      </c>
      <c r="M25" s="20">
        <f>IF(L25="",0, IFERROR(MATCH($L25,data[code],0),0))</f>
        <v>1</v>
      </c>
      <c r="O25" s="53"/>
      <c r="P25" s="31" t="s">
        <v>352</v>
      </c>
      <c r="Q25" s="42">
        <f t="shared" si="9"/>
        <v>20400000</v>
      </c>
      <c r="R25" s="43">
        <f>IF($M25=0,0,INDEX(data[],$M25,Q$5))</f>
        <v>1700000</v>
      </c>
      <c r="S25" s="44">
        <f>IF($M25=0,0,INDEX(data[],$M25,R$5))</f>
        <v>1700000</v>
      </c>
      <c r="T25" s="44">
        <f>IF($M25=0,0,INDEX(data[],$M25,S$5))</f>
        <v>1700000</v>
      </c>
      <c r="U25" s="44">
        <f>IF($M25=0,0,INDEX(data[],$M25,T$5))</f>
        <v>1700000</v>
      </c>
      <c r="V25" s="44">
        <f>IF($M25=0,0,INDEX(data[],$M25,U$5))</f>
        <v>1700000</v>
      </c>
      <c r="W25" s="44">
        <f>IF($M25=0,0,INDEX(data[],$M25,V$5))</f>
        <v>1700000</v>
      </c>
      <c r="X25" s="44">
        <f>IF($M25=0,0,INDEX(data[],$M25,W$5))</f>
        <v>1700000</v>
      </c>
      <c r="Y25" s="44">
        <f>IF($M25=0,0,INDEX(data[],$M25,X$5))</f>
        <v>1700000</v>
      </c>
      <c r="Z25" s="44">
        <f>IF($M25=0,0,INDEX(data[],$M25,Y$5))</f>
        <v>1700000</v>
      </c>
      <c r="AA25" s="44">
        <f>IF($M25=0,0,INDEX(data[],$M25,Z$5))</f>
        <v>1700000</v>
      </c>
      <c r="AB25" s="44">
        <f>IF($M25=0,0,INDEX(data[],$M25,AA$5))</f>
        <v>1700000</v>
      </c>
      <c r="AC25" s="45">
        <f>IF($M25=0,0,INDEX(data[],$M25,AB$5))</f>
        <v>1700000</v>
      </c>
      <c r="AD25" s="8"/>
    </row>
    <row r="26" spans="2:30" x14ac:dyDescent="0.3">
      <c r="B26" s="19">
        <v>10190</v>
      </c>
      <c r="C26" s="20">
        <v>1</v>
      </c>
      <c r="D26">
        <v>2</v>
      </c>
      <c r="E26" s="20">
        <f t="shared" si="6"/>
        <v>0</v>
      </c>
      <c r="F26" s="20">
        <f t="shared" si="7"/>
        <v>1</v>
      </c>
      <c r="G26" s="20">
        <f t="shared" si="8"/>
        <v>0</v>
      </c>
      <c r="H26" t="s">
        <v>198</v>
      </c>
      <c r="I26" s="2" t="s">
        <v>173</v>
      </c>
      <c r="J26" t="s">
        <v>134</v>
      </c>
      <c r="K26"/>
      <c r="L26" t="str">
        <f t="shared" si="5"/>
        <v>subaccounts.100.C01</v>
      </c>
      <c r="M26" s="20">
        <f>IF(L26="",0, IFERROR(MATCH($L26,data[code],0),0))</f>
        <v>44</v>
      </c>
      <c r="O26" s="53" t="str">
        <f>IF($M26=0,"",INDEX(data[],$M26,O$5+8))</f>
        <v>C01</v>
      </c>
      <c r="P26" s="36" t="str">
        <f>IF($M26=0,"",INDEX(data[],$M26,P$5+8))</f>
        <v>Customer C1</v>
      </c>
      <c r="Q26" s="42">
        <f t="shared" si="9"/>
        <v>4800000</v>
      </c>
      <c r="R26" s="43">
        <f>IF($M26=0,0,INDEX(data[],$M26,Q$5))</f>
        <v>400000</v>
      </c>
      <c r="S26" s="44">
        <f>IF($M26=0,0,INDEX(data[],$M26,R$5))</f>
        <v>400000</v>
      </c>
      <c r="T26" s="44">
        <f>IF($M26=0,0,INDEX(data[],$M26,S$5))</f>
        <v>400000</v>
      </c>
      <c r="U26" s="44">
        <f>IF($M26=0,0,INDEX(data[],$M26,T$5))</f>
        <v>400000</v>
      </c>
      <c r="V26" s="44">
        <f>IF($M26=0,0,INDEX(data[],$M26,U$5))</f>
        <v>400000</v>
      </c>
      <c r="W26" s="44">
        <f>IF($M26=0,0,INDEX(data[],$M26,V$5))</f>
        <v>400000</v>
      </c>
      <c r="X26" s="44">
        <f>IF($M26=0,0,INDEX(data[],$M26,W$5))</f>
        <v>400000</v>
      </c>
      <c r="Y26" s="44">
        <f>IF($M26=0,0,INDEX(data[],$M26,X$5))</f>
        <v>400000</v>
      </c>
      <c r="Z26" s="44">
        <f>IF($M26=0,0,INDEX(data[],$M26,Y$5))</f>
        <v>400000</v>
      </c>
      <c r="AA26" s="44">
        <f>IF($M26=0,0,INDEX(data[],$M26,Z$5))</f>
        <v>400000</v>
      </c>
      <c r="AB26" s="44">
        <f>IF($M26=0,0,INDEX(data[],$M26,AA$5))</f>
        <v>400000</v>
      </c>
      <c r="AC26" s="45">
        <f>IF($M26=0,0,INDEX(data[],$M26,AB$5))</f>
        <v>400000</v>
      </c>
      <c r="AD26" s="8"/>
    </row>
    <row r="27" spans="2:30" x14ac:dyDescent="0.3">
      <c r="B27" s="19">
        <v>10200</v>
      </c>
      <c r="C27" s="20">
        <v>1</v>
      </c>
      <c r="D27">
        <v>2</v>
      </c>
      <c r="E27" s="20">
        <f t="shared" si="6"/>
        <v>0</v>
      </c>
      <c r="F27" s="20">
        <f t="shared" si="7"/>
        <v>1</v>
      </c>
      <c r="G27" s="20">
        <f t="shared" si="8"/>
        <v>0</v>
      </c>
      <c r="H27" t="s">
        <v>198</v>
      </c>
      <c r="I27" s="2" t="s">
        <v>173</v>
      </c>
      <c r="J27" t="s">
        <v>135</v>
      </c>
      <c r="K27"/>
      <c r="L27" t="str">
        <f t="shared" si="5"/>
        <v>subaccounts.100.C02</v>
      </c>
      <c r="M27" s="20">
        <f>IF(L27="",0, IFERROR(MATCH($L27,data[code],0),0))</f>
        <v>45</v>
      </c>
      <c r="O27" s="53" t="str">
        <f>IF($M27=0,"",INDEX(data[],$M27,O$5+8))</f>
        <v>C02</v>
      </c>
      <c r="P27" s="36" t="str">
        <f>IF($M27=0,"",INDEX(data[],$M27,P$5+8))</f>
        <v>Customer C2</v>
      </c>
      <c r="Q27" s="42">
        <f t="shared" si="9"/>
        <v>3600000</v>
      </c>
      <c r="R27" s="43">
        <f>IF($M27=0,0,INDEX(data[],$M27,Q$5))</f>
        <v>300000</v>
      </c>
      <c r="S27" s="44">
        <f>IF($M27=0,0,INDEX(data[],$M27,R$5))</f>
        <v>300000</v>
      </c>
      <c r="T27" s="44">
        <f>IF($M27=0,0,INDEX(data[],$M27,S$5))</f>
        <v>300000</v>
      </c>
      <c r="U27" s="44">
        <f>IF($M27=0,0,INDEX(data[],$M27,T$5))</f>
        <v>300000</v>
      </c>
      <c r="V27" s="44">
        <f>IF($M27=0,0,INDEX(data[],$M27,U$5))</f>
        <v>300000</v>
      </c>
      <c r="W27" s="44">
        <f>IF($M27=0,0,INDEX(data[],$M27,V$5))</f>
        <v>300000</v>
      </c>
      <c r="X27" s="44">
        <f>IF($M27=0,0,INDEX(data[],$M27,W$5))</f>
        <v>300000</v>
      </c>
      <c r="Y27" s="44">
        <f>IF($M27=0,0,INDEX(data[],$M27,X$5))</f>
        <v>300000</v>
      </c>
      <c r="Z27" s="44">
        <f>IF($M27=0,0,INDEX(data[],$M27,Y$5))</f>
        <v>300000</v>
      </c>
      <c r="AA27" s="44">
        <f>IF($M27=0,0,INDEX(data[],$M27,Z$5))</f>
        <v>300000</v>
      </c>
      <c r="AB27" s="44">
        <f>IF($M27=0,0,INDEX(data[],$M27,AA$5))</f>
        <v>300000</v>
      </c>
      <c r="AC27" s="45">
        <f>IF($M27=0,0,INDEX(data[],$M27,AB$5))</f>
        <v>300000</v>
      </c>
      <c r="AD27" s="8"/>
    </row>
    <row r="28" spans="2:30" x14ac:dyDescent="0.3">
      <c r="B28" s="19">
        <v>10210</v>
      </c>
      <c r="C28" s="20">
        <v>1</v>
      </c>
      <c r="D28">
        <v>2</v>
      </c>
      <c r="E28" s="20">
        <f t="shared" si="6"/>
        <v>0</v>
      </c>
      <c r="F28" s="20">
        <f t="shared" si="7"/>
        <v>1</v>
      </c>
      <c r="G28" s="20">
        <f t="shared" si="8"/>
        <v>0</v>
      </c>
      <c r="H28" t="s">
        <v>198</v>
      </c>
      <c r="I28" s="2" t="s">
        <v>173</v>
      </c>
      <c r="J28" t="s">
        <v>136</v>
      </c>
      <c r="K28"/>
      <c r="L28" t="str">
        <f t="shared" si="5"/>
        <v>subaccounts.100.C03</v>
      </c>
      <c r="M28" s="20">
        <f>IF(L28="",0, IFERROR(MATCH($L28,data[code],0),0))</f>
        <v>46</v>
      </c>
      <c r="O28" s="53" t="str">
        <f>IF($M28=0,"",INDEX(data[],$M28,O$5+8))</f>
        <v>C03</v>
      </c>
      <c r="P28" s="36" t="str">
        <f>IF($M28=0,"",INDEX(data[],$M28,P$5+8))</f>
        <v>Customer C3</v>
      </c>
      <c r="Q28" s="42">
        <f t="shared" si="9"/>
        <v>2400000</v>
      </c>
      <c r="R28" s="43">
        <f>IF($M28=0,0,INDEX(data[],$M28,Q$5))</f>
        <v>200000</v>
      </c>
      <c r="S28" s="44">
        <f>IF($M28=0,0,INDEX(data[],$M28,R$5))</f>
        <v>200000</v>
      </c>
      <c r="T28" s="44">
        <f>IF($M28=0,0,INDEX(data[],$M28,S$5))</f>
        <v>200000</v>
      </c>
      <c r="U28" s="44">
        <f>IF($M28=0,0,INDEX(data[],$M28,T$5))</f>
        <v>200000</v>
      </c>
      <c r="V28" s="44">
        <f>IF($M28=0,0,INDEX(data[],$M28,U$5))</f>
        <v>200000</v>
      </c>
      <c r="W28" s="44">
        <f>IF($M28=0,0,INDEX(data[],$M28,V$5))</f>
        <v>200000</v>
      </c>
      <c r="X28" s="44">
        <f>IF($M28=0,0,INDEX(data[],$M28,W$5))</f>
        <v>200000</v>
      </c>
      <c r="Y28" s="44">
        <f>IF($M28=0,0,INDEX(data[],$M28,X$5))</f>
        <v>200000</v>
      </c>
      <c r="Z28" s="44">
        <f>IF($M28=0,0,INDEX(data[],$M28,Y$5))</f>
        <v>200000</v>
      </c>
      <c r="AA28" s="44">
        <f>IF($M28=0,0,INDEX(data[],$M28,Z$5))</f>
        <v>200000</v>
      </c>
      <c r="AB28" s="44">
        <f>IF($M28=0,0,INDEX(data[],$M28,AA$5))</f>
        <v>200000</v>
      </c>
      <c r="AC28" s="45">
        <f>IF($M28=0,0,INDEX(data[],$M28,AB$5))</f>
        <v>200000</v>
      </c>
      <c r="AD28" s="8"/>
    </row>
    <row r="29" spans="2:30" x14ac:dyDescent="0.3">
      <c r="B29" s="19">
        <v>10220</v>
      </c>
      <c r="C29" s="20">
        <v>1</v>
      </c>
      <c r="D29">
        <v>2</v>
      </c>
      <c r="E29" s="20">
        <f t="shared" si="6"/>
        <v>0</v>
      </c>
      <c r="F29" s="20">
        <f t="shared" si="7"/>
        <v>1</v>
      </c>
      <c r="G29" s="20">
        <f t="shared" si="8"/>
        <v>0</v>
      </c>
      <c r="H29" t="s">
        <v>198</v>
      </c>
      <c r="I29" s="2" t="s">
        <v>173</v>
      </c>
      <c r="J29" t="s">
        <v>185</v>
      </c>
      <c r="K29"/>
      <c r="L29" t="str">
        <f t="shared" si="5"/>
        <v>subaccounts.100.C04</v>
      </c>
      <c r="M29" s="20">
        <f>IF(L29="",0, IFERROR(MATCH($L29,data[code],0),0))</f>
        <v>47</v>
      </c>
      <c r="O29" s="53" t="str">
        <f>IF($M29=0,"",INDEX(data[],$M29,O$5+8))</f>
        <v>C04</v>
      </c>
      <c r="P29" s="36" t="str">
        <f>IF($M29=0,"",INDEX(data[],$M29,P$5+8))</f>
        <v>Customer C4</v>
      </c>
      <c r="Q29" s="42">
        <f t="shared" si="9"/>
        <v>3600000</v>
      </c>
      <c r="R29" s="43">
        <f>IF($M29=0,0,INDEX(data[],$M29,Q$5))</f>
        <v>300000</v>
      </c>
      <c r="S29" s="44">
        <f>IF($M29=0,0,INDEX(data[],$M29,R$5))</f>
        <v>300000</v>
      </c>
      <c r="T29" s="44">
        <f>IF($M29=0,0,INDEX(data[],$M29,S$5))</f>
        <v>300000</v>
      </c>
      <c r="U29" s="44">
        <f>IF($M29=0,0,INDEX(data[],$M29,T$5))</f>
        <v>300000</v>
      </c>
      <c r="V29" s="44">
        <f>IF($M29=0,0,INDEX(data[],$M29,U$5))</f>
        <v>300000</v>
      </c>
      <c r="W29" s="44">
        <f>IF($M29=0,0,INDEX(data[],$M29,V$5))</f>
        <v>300000</v>
      </c>
      <c r="X29" s="44">
        <f>IF($M29=0,0,INDEX(data[],$M29,W$5))</f>
        <v>300000</v>
      </c>
      <c r="Y29" s="44">
        <f>IF($M29=0,0,INDEX(data[],$M29,X$5))</f>
        <v>300000</v>
      </c>
      <c r="Z29" s="44">
        <f>IF($M29=0,0,INDEX(data[],$M29,Y$5))</f>
        <v>300000</v>
      </c>
      <c r="AA29" s="44">
        <f>IF($M29=0,0,INDEX(data[],$M29,Z$5))</f>
        <v>300000</v>
      </c>
      <c r="AB29" s="44">
        <f>IF($M29=0,0,INDEX(data[],$M29,AA$5))</f>
        <v>300000</v>
      </c>
      <c r="AC29" s="45">
        <f>IF($M29=0,0,INDEX(data[],$M29,AB$5))</f>
        <v>300000</v>
      </c>
      <c r="AD29" s="8"/>
    </row>
    <row r="30" spans="2:30" x14ac:dyDescent="0.3">
      <c r="B30" s="19">
        <v>10230</v>
      </c>
      <c r="C30" s="20">
        <v>1</v>
      </c>
      <c r="D30">
        <v>2</v>
      </c>
      <c r="E30" s="20">
        <f t="shared" si="6"/>
        <v>0</v>
      </c>
      <c r="F30" s="20">
        <f t="shared" si="7"/>
        <v>1</v>
      </c>
      <c r="G30" s="20">
        <f t="shared" si="8"/>
        <v>0</v>
      </c>
      <c r="H30" t="s">
        <v>198</v>
      </c>
      <c r="I30" s="2" t="s">
        <v>173</v>
      </c>
      <c r="J30" t="s">
        <v>186</v>
      </c>
      <c r="K30"/>
      <c r="L30" t="str">
        <f t="shared" si="5"/>
        <v>subaccounts.100.C05</v>
      </c>
      <c r="M30" s="20">
        <f>IF(L30="",0, IFERROR(MATCH($L30,data[code],0),0))</f>
        <v>48</v>
      </c>
      <c r="O30" s="53" t="str">
        <f>IF($M30=0,"",INDEX(data[],$M30,O$5+8))</f>
        <v>C05</v>
      </c>
      <c r="P30" s="36" t="str">
        <f>IF($M30=0,"",INDEX(data[],$M30,P$5+8))</f>
        <v>Customer C5</v>
      </c>
      <c r="Q30" s="42">
        <f t="shared" si="9"/>
        <v>3000000</v>
      </c>
      <c r="R30" s="43">
        <f>IF($M30=0,0,INDEX(data[],$M30,Q$5))</f>
        <v>250000</v>
      </c>
      <c r="S30" s="44">
        <f>IF($M30=0,0,INDEX(data[],$M30,R$5))</f>
        <v>250000</v>
      </c>
      <c r="T30" s="44">
        <f>IF($M30=0,0,INDEX(data[],$M30,S$5))</f>
        <v>250000</v>
      </c>
      <c r="U30" s="44">
        <f>IF($M30=0,0,INDEX(data[],$M30,T$5))</f>
        <v>250000</v>
      </c>
      <c r="V30" s="44">
        <f>IF($M30=0,0,INDEX(data[],$M30,U$5))</f>
        <v>250000</v>
      </c>
      <c r="W30" s="44">
        <f>IF($M30=0,0,INDEX(data[],$M30,V$5))</f>
        <v>250000</v>
      </c>
      <c r="X30" s="44">
        <f>IF($M30=0,0,INDEX(data[],$M30,W$5))</f>
        <v>250000</v>
      </c>
      <c r="Y30" s="44">
        <f>IF($M30=0,0,INDEX(data[],$M30,X$5))</f>
        <v>250000</v>
      </c>
      <c r="Z30" s="44">
        <f>IF($M30=0,0,INDEX(data[],$M30,Y$5))</f>
        <v>250000</v>
      </c>
      <c r="AA30" s="44">
        <f>IF($M30=0,0,INDEX(data[],$M30,Z$5))</f>
        <v>250000</v>
      </c>
      <c r="AB30" s="44">
        <f>IF($M30=0,0,INDEX(data[],$M30,AA$5))</f>
        <v>250000</v>
      </c>
      <c r="AC30" s="45">
        <f>IF($M30=0,0,INDEX(data[],$M30,AB$5))</f>
        <v>250000</v>
      </c>
      <c r="AD30" s="8"/>
    </row>
    <row r="31" spans="2:30" hidden="1" x14ac:dyDescent="0.3">
      <c r="B31" s="19">
        <v>10240</v>
      </c>
      <c r="C31" s="20">
        <v>1</v>
      </c>
      <c r="D31">
        <v>2</v>
      </c>
      <c r="E31" s="20">
        <f t="shared" si="6"/>
        <v>1</v>
      </c>
      <c r="F31" s="20">
        <f t="shared" si="7"/>
        <v>0</v>
      </c>
      <c r="G31" s="20">
        <f t="shared" si="8"/>
        <v>0</v>
      </c>
      <c r="H31"/>
      <c r="I31" s="2"/>
      <c r="J31"/>
      <c r="K31"/>
      <c r="L31" t="str">
        <f t="shared" si="5"/>
        <v/>
      </c>
      <c r="M31" s="20">
        <f>IF(L31="",0, IFERROR(MATCH($L31,data[code],0),0))</f>
        <v>0</v>
      </c>
      <c r="O31" s="53" t="str">
        <f>IF($M31=0,"",INDEX(data[],$M31,O$5+8))</f>
        <v/>
      </c>
      <c r="P31" s="36" t="str">
        <f>IF($M31=0,"",INDEX(data[],$M31,P$5+8))</f>
        <v/>
      </c>
      <c r="Q31" s="42">
        <f t="shared" si="9"/>
        <v>0</v>
      </c>
      <c r="R31" s="43">
        <f>IF($M31=0,0,INDEX(data[],$M31,Q$5))</f>
        <v>0</v>
      </c>
      <c r="S31" s="44">
        <f>IF($M31=0,0,INDEX(data[],$M31,R$5))</f>
        <v>0</v>
      </c>
      <c r="T31" s="44">
        <f>IF($M31=0,0,INDEX(data[],$M31,S$5))</f>
        <v>0</v>
      </c>
      <c r="U31" s="44">
        <f>IF($M31=0,0,INDEX(data[],$M31,T$5))</f>
        <v>0</v>
      </c>
      <c r="V31" s="44">
        <f>IF($M31=0,0,INDEX(data[],$M31,U$5))</f>
        <v>0</v>
      </c>
      <c r="W31" s="44">
        <f>IF($M31=0,0,INDEX(data[],$M31,V$5))</f>
        <v>0</v>
      </c>
      <c r="X31" s="44">
        <f>IF($M31=0,0,INDEX(data[],$M31,W$5))</f>
        <v>0</v>
      </c>
      <c r="Y31" s="44">
        <f>IF($M31=0,0,INDEX(data[],$M31,X$5))</f>
        <v>0</v>
      </c>
      <c r="Z31" s="44">
        <f>IF($M31=0,0,INDEX(data[],$M31,Y$5))</f>
        <v>0</v>
      </c>
      <c r="AA31" s="44">
        <f>IF($M31=0,0,INDEX(data[],$M31,Z$5))</f>
        <v>0</v>
      </c>
      <c r="AB31" s="44">
        <f>IF($M31=0,0,INDEX(data[],$M31,AA$5))</f>
        <v>0</v>
      </c>
      <c r="AC31" s="45">
        <f>IF($M31=0,0,INDEX(data[],$M31,AB$5))</f>
        <v>0</v>
      </c>
      <c r="AD31" s="8"/>
    </row>
    <row r="32" spans="2:30" ht="15" thickBot="1" x14ac:dyDescent="0.35">
      <c r="B32" s="19">
        <v>10250</v>
      </c>
      <c r="C32" s="20">
        <v>1</v>
      </c>
      <c r="D32">
        <v>0</v>
      </c>
      <c r="E32" s="20">
        <f t="shared" si="6"/>
        <v>1</v>
      </c>
      <c r="F32" s="20">
        <f t="shared" si="7"/>
        <v>1</v>
      </c>
      <c r="G32" s="20">
        <f t="shared" si="8"/>
        <v>0</v>
      </c>
      <c r="H32"/>
      <c r="I32"/>
      <c r="J32"/>
      <c r="K32"/>
      <c r="L32" t="str">
        <f t="shared" si="5"/>
        <v/>
      </c>
      <c r="M32" s="20">
        <f>IF(L32="",0, IFERROR(MATCH($L32,data[code],0),0))</f>
        <v>0</v>
      </c>
      <c r="O32" s="54"/>
      <c r="P32" s="33"/>
      <c r="Q32" s="46"/>
      <c r="R32" s="47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9"/>
      <c r="AD32" s="8"/>
    </row>
    <row r="33" spans="2:30" x14ac:dyDescent="0.3">
      <c r="B33" s="19">
        <v>20000</v>
      </c>
      <c r="C33" s="20">
        <v>2</v>
      </c>
      <c r="D33">
        <v>-3</v>
      </c>
      <c r="E33" s="20">
        <f t="shared" si="6"/>
        <v>1</v>
      </c>
      <c r="F33" s="20">
        <f t="shared" si="7"/>
        <v>1</v>
      </c>
      <c r="G33" s="20">
        <f t="shared" si="8"/>
        <v>0</v>
      </c>
      <c r="H33"/>
      <c r="I33"/>
      <c r="J33"/>
      <c r="K33"/>
      <c r="L33" t="str">
        <f t="shared" si="5"/>
        <v/>
      </c>
      <c r="M33" s="20">
        <f>IF(L33="",0, IFERROR(MATCH($L33,data[code],0),0))</f>
        <v>0</v>
      </c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</row>
    <row r="34" spans="2:30" ht="18.600000000000001" thickBot="1" x14ac:dyDescent="0.4">
      <c r="B34" s="19">
        <v>20010</v>
      </c>
      <c r="C34" s="20">
        <v>2</v>
      </c>
      <c r="D34">
        <v>-2</v>
      </c>
      <c r="E34" s="20">
        <f t="shared" si="6"/>
        <v>1</v>
      </c>
      <c r="F34" s="20">
        <f t="shared" si="7"/>
        <v>1</v>
      </c>
      <c r="G34" s="20">
        <f t="shared" si="8"/>
        <v>0</v>
      </c>
      <c r="H34"/>
      <c r="I34"/>
      <c r="J34"/>
      <c r="K34"/>
      <c r="L34" t="str">
        <f t="shared" si="5"/>
        <v/>
      </c>
      <c r="M34" s="20">
        <f>IF(L34="",0, IFERROR(MATCH($L34,data[code],0),0))</f>
        <v>0</v>
      </c>
      <c r="P34" s="29" t="s">
        <v>170</v>
      </c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</row>
    <row r="35" spans="2:30" ht="15" thickBot="1" x14ac:dyDescent="0.35">
      <c r="B35" s="19">
        <v>20020</v>
      </c>
      <c r="C35" s="20">
        <v>2</v>
      </c>
      <c r="D35">
        <v>-1</v>
      </c>
      <c r="E35" s="20">
        <f t="shared" si="6"/>
        <v>1</v>
      </c>
      <c r="F35" s="20">
        <f t="shared" si="7"/>
        <v>1</v>
      </c>
      <c r="G35" s="20">
        <f t="shared" si="8"/>
        <v>0</v>
      </c>
      <c r="H35"/>
      <c r="I35"/>
      <c r="J35"/>
      <c r="K35"/>
      <c r="L35" t="str">
        <f t="shared" si="5"/>
        <v/>
      </c>
      <c r="M35" s="20">
        <f>IF(L35="",0, IFERROR(MATCH($L35,data[code],0),0))</f>
        <v>0</v>
      </c>
      <c r="O35" s="55" t="s">
        <v>267</v>
      </c>
      <c r="P35" s="56" t="s">
        <v>268</v>
      </c>
      <c r="Q35" s="57" t="s">
        <v>269</v>
      </c>
      <c r="R35" s="58" t="s">
        <v>270</v>
      </c>
      <c r="S35" s="59" t="s">
        <v>271</v>
      </c>
      <c r="T35" s="59" t="s">
        <v>272</v>
      </c>
      <c r="U35" s="59" t="s">
        <v>273</v>
      </c>
      <c r="V35" s="59" t="s">
        <v>274</v>
      </c>
      <c r="W35" s="59" t="s">
        <v>275</v>
      </c>
      <c r="X35" s="59" t="s">
        <v>276</v>
      </c>
      <c r="Y35" s="59" t="s">
        <v>277</v>
      </c>
      <c r="Z35" s="59" t="s">
        <v>278</v>
      </c>
      <c r="AA35" s="59" t="s">
        <v>279</v>
      </c>
      <c r="AB35" s="59" t="s">
        <v>280</v>
      </c>
      <c r="AC35" s="60" t="s">
        <v>281</v>
      </c>
      <c r="AD35" s="8"/>
    </row>
    <row r="36" spans="2:30" x14ac:dyDescent="0.3">
      <c r="B36" s="19">
        <v>20030</v>
      </c>
      <c r="C36" s="20">
        <v>2</v>
      </c>
      <c r="D36">
        <v>0</v>
      </c>
      <c r="E36" s="20">
        <f t="shared" si="6"/>
        <v>1</v>
      </c>
      <c r="F36" s="20">
        <f t="shared" si="7"/>
        <v>1</v>
      </c>
      <c r="G36" s="20">
        <f t="shared" si="8"/>
        <v>0</v>
      </c>
      <c r="H36"/>
      <c r="I36"/>
      <c r="J36"/>
      <c r="K36"/>
      <c r="L36" t="str">
        <f t="shared" si="5"/>
        <v/>
      </c>
      <c r="M36" s="20">
        <f>IF(L36="",0, IFERROR(MATCH($L36,data[code],0),0))</f>
        <v>0</v>
      </c>
      <c r="O36" s="52"/>
      <c r="P36" s="30"/>
      <c r="Q36" s="38"/>
      <c r="R36" s="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1"/>
      <c r="AD36" s="8"/>
    </row>
    <row r="37" spans="2:30" x14ac:dyDescent="0.3">
      <c r="B37" s="19">
        <v>20040</v>
      </c>
      <c r="C37" s="20">
        <v>2</v>
      </c>
      <c r="D37">
        <v>1</v>
      </c>
      <c r="E37" s="20">
        <f t="shared" si="6"/>
        <v>0</v>
      </c>
      <c r="F37" s="20">
        <f t="shared" si="7"/>
        <v>1</v>
      </c>
      <c r="G37" s="20">
        <f t="shared" si="8"/>
        <v>1</v>
      </c>
      <c r="H37" t="s">
        <v>193</v>
      </c>
      <c r="I37" s="2" t="s">
        <v>133</v>
      </c>
      <c r="J37"/>
      <c r="K37"/>
      <c r="L37" t="str">
        <f t="shared" si="5"/>
        <v>accounts.200</v>
      </c>
      <c r="M37" s="20">
        <f>IF(L37="",0, IFERROR(MATCH($L37,data[code],0),0))</f>
        <v>2</v>
      </c>
      <c r="O37" s="53"/>
      <c r="P37" s="36" t="s">
        <v>350</v>
      </c>
      <c r="Q37" s="42">
        <f t="shared" ref="Q37:Q57" si="10">SUMPRODUCT(R37:AC37,$R$3:$AC$3)</f>
        <v>9300000</v>
      </c>
      <c r="R37" s="43">
        <f>IF($M37=0,0,INDEX(data[],$M37,Q$5))</f>
        <v>775000</v>
      </c>
      <c r="S37" s="44">
        <f>IF($M37=0,0,INDEX(data[],$M37,R$5))</f>
        <v>775000</v>
      </c>
      <c r="T37" s="44">
        <f>IF($M37=0,0,INDEX(data[],$M37,S$5))</f>
        <v>775000</v>
      </c>
      <c r="U37" s="44">
        <f>IF($M37=0,0,INDEX(data[],$M37,T$5))</f>
        <v>775000</v>
      </c>
      <c r="V37" s="44">
        <f>IF($M37=0,0,INDEX(data[],$M37,U$5))</f>
        <v>775000</v>
      </c>
      <c r="W37" s="44">
        <f>IF($M37=0,0,INDEX(data[],$M37,V$5))</f>
        <v>775000</v>
      </c>
      <c r="X37" s="44">
        <f>IF($M37=0,0,INDEX(data[],$M37,W$5))</f>
        <v>775000</v>
      </c>
      <c r="Y37" s="44">
        <f>IF($M37=0,0,INDEX(data[],$M37,X$5))</f>
        <v>775000</v>
      </c>
      <c r="Z37" s="44">
        <f>IF($M37=0,0,INDEX(data[],$M37,Y$5))</f>
        <v>775000</v>
      </c>
      <c r="AA37" s="44">
        <f>IF($M37=0,0,INDEX(data[],$M37,Z$5))</f>
        <v>775000</v>
      </c>
      <c r="AB37" s="44">
        <f>IF($M37=0,0,INDEX(data[],$M37,AA$5))</f>
        <v>775000</v>
      </c>
      <c r="AC37" s="45">
        <f>IF($M37=0,0,INDEX(data[],$M37,AB$5))</f>
        <v>775000</v>
      </c>
      <c r="AD37" s="8"/>
    </row>
    <row r="38" spans="2:30" x14ac:dyDescent="0.3">
      <c r="B38" s="19">
        <v>20050</v>
      </c>
      <c r="C38" s="20">
        <v>2</v>
      </c>
      <c r="D38">
        <v>2</v>
      </c>
      <c r="E38" s="20">
        <f t="shared" si="6"/>
        <v>0</v>
      </c>
      <c r="F38" s="20">
        <f t="shared" si="7"/>
        <v>1</v>
      </c>
      <c r="G38" s="20">
        <f t="shared" si="8"/>
        <v>0</v>
      </c>
      <c r="H38" t="s">
        <v>196</v>
      </c>
      <c r="I38" s="2" t="s">
        <v>133</v>
      </c>
      <c r="J38" t="s">
        <v>418</v>
      </c>
      <c r="K38"/>
      <c r="L38" t="str">
        <f t="shared" si="5"/>
        <v>products.200.P01</v>
      </c>
      <c r="M38" s="20">
        <f>IF(L38="",0, IFERROR(MATCH($L38,data[code],0),0))</f>
        <v>15</v>
      </c>
      <c r="O38" s="53" t="str">
        <f>IF($M38=0,"",INDEX(data[],$M38,O$5+6))</f>
        <v>P01</v>
      </c>
      <c r="P38" s="36" t="str">
        <f>IF($M38=0,"",INDEX(data[],$M38,P$5+6))</f>
        <v>Product P1</v>
      </c>
      <c r="Q38" s="42">
        <f t="shared" si="10"/>
        <v>3300000</v>
      </c>
      <c r="R38" s="43">
        <f>IF($M38=0,0,INDEX(data[],$M38,Q$5))</f>
        <v>275000</v>
      </c>
      <c r="S38" s="44">
        <f>IF($M38=0,0,INDEX(data[],$M38,R$5))</f>
        <v>275000</v>
      </c>
      <c r="T38" s="44">
        <f>IF($M38=0,0,INDEX(data[],$M38,S$5))</f>
        <v>275000</v>
      </c>
      <c r="U38" s="44">
        <f>IF($M38=0,0,INDEX(data[],$M38,T$5))</f>
        <v>275000</v>
      </c>
      <c r="V38" s="44">
        <f>IF($M38=0,0,INDEX(data[],$M38,U$5))</f>
        <v>275000</v>
      </c>
      <c r="W38" s="44">
        <f>IF($M38=0,0,INDEX(data[],$M38,V$5))</f>
        <v>275000</v>
      </c>
      <c r="X38" s="44">
        <f>IF($M38=0,0,INDEX(data[],$M38,W$5))</f>
        <v>275000</v>
      </c>
      <c r="Y38" s="44">
        <f>IF($M38=0,0,INDEX(data[],$M38,X$5))</f>
        <v>275000</v>
      </c>
      <c r="Z38" s="44">
        <f>IF($M38=0,0,INDEX(data[],$M38,Y$5))</f>
        <v>275000</v>
      </c>
      <c r="AA38" s="44">
        <f>IF($M38=0,0,INDEX(data[],$M38,Z$5))</f>
        <v>275000</v>
      </c>
      <c r="AB38" s="44">
        <f>IF($M38=0,0,INDEX(data[],$M38,AA$5))</f>
        <v>275000</v>
      </c>
      <c r="AC38" s="45">
        <f>IF($M38=0,0,INDEX(data[],$M38,AB$5))</f>
        <v>275000</v>
      </c>
      <c r="AD38" s="8"/>
    </row>
    <row r="39" spans="2:30" x14ac:dyDescent="0.3">
      <c r="B39" s="19">
        <v>20060</v>
      </c>
      <c r="C39" s="20">
        <v>2</v>
      </c>
      <c r="D39">
        <v>2</v>
      </c>
      <c r="E39" s="20">
        <f t="shared" si="6"/>
        <v>0</v>
      </c>
      <c r="F39" s="20">
        <f t="shared" si="7"/>
        <v>1</v>
      </c>
      <c r="G39" s="20">
        <f t="shared" si="8"/>
        <v>0</v>
      </c>
      <c r="H39" t="s">
        <v>196</v>
      </c>
      <c r="I39" s="2" t="s">
        <v>133</v>
      </c>
      <c r="J39" t="s">
        <v>419</v>
      </c>
      <c r="K39"/>
      <c r="L39" t="str">
        <f t="shared" ref="L39:L70" si="11">IF(H39=0,"",H39&amp;"."&amp;I39&amp;IF(J39=0,"","."&amp;J39))</f>
        <v>products.200.P02</v>
      </c>
      <c r="M39" s="20">
        <f>IF(L39="",0, IFERROR(MATCH($L39,data[code],0),0))</f>
        <v>16</v>
      </c>
      <c r="O39" s="53" t="str">
        <f>IF($M39=0,"",INDEX(data[],$M39,O$5+6))</f>
        <v>P02</v>
      </c>
      <c r="P39" s="36" t="str">
        <f>IF($M39=0,"",INDEX(data[],$M39,P$5+6))</f>
        <v>Product P2</v>
      </c>
      <c r="Q39" s="42">
        <f t="shared" si="10"/>
        <v>3600000</v>
      </c>
      <c r="R39" s="43">
        <f>IF($M39=0,0,INDEX(data[],$M39,Q$5))</f>
        <v>300000</v>
      </c>
      <c r="S39" s="44">
        <f>IF($M39=0,0,INDEX(data[],$M39,R$5))</f>
        <v>300000</v>
      </c>
      <c r="T39" s="44">
        <f>IF($M39=0,0,INDEX(data[],$M39,S$5))</f>
        <v>300000</v>
      </c>
      <c r="U39" s="44">
        <f>IF($M39=0,0,INDEX(data[],$M39,T$5))</f>
        <v>300000</v>
      </c>
      <c r="V39" s="44">
        <f>IF($M39=0,0,INDEX(data[],$M39,U$5))</f>
        <v>300000</v>
      </c>
      <c r="W39" s="44">
        <f>IF($M39=0,0,INDEX(data[],$M39,V$5))</f>
        <v>300000</v>
      </c>
      <c r="X39" s="44">
        <f>IF($M39=0,0,INDEX(data[],$M39,W$5))</f>
        <v>300000</v>
      </c>
      <c r="Y39" s="44">
        <f>IF($M39=0,0,INDEX(data[],$M39,X$5))</f>
        <v>300000</v>
      </c>
      <c r="Z39" s="44">
        <f>IF($M39=0,0,INDEX(data[],$M39,Y$5))</f>
        <v>300000</v>
      </c>
      <c r="AA39" s="44">
        <f>IF($M39=0,0,INDEX(data[],$M39,Z$5))</f>
        <v>300000</v>
      </c>
      <c r="AB39" s="44">
        <f>IF($M39=0,0,INDEX(data[],$M39,AA$5))</f>
        <v>300000</v>
      </c>
      <c r="AC39" s="45">
        <f>IF($M39=0,0,INDEX(data[],$M39,AB$5))</f>
        <v>300000</v>
      </c>
      <c r="AD39" s="8"/>
    </row>
    <row r="40" spans="2:30" x14ac:dyDescent="0.3">
      <c r="B40" s="19">
        <v>20070</v>
      </c>
      <c r="C40" s="20">
        <v>2</v>
      </c>
      <c r="D40">
        <v>2</v>
      </c>
      <c r="E40" s="20">
        <f t="shared" si="6"/>
        <v>0</v>
      </c>
      <c r="F40" s="20">
        <f t="shared" si="7"/>
        <v>1</v>
      </c>
      <c r="G40" s="20">
        <f t="shared" si="8"/>
        <v>0</v>
      </c>
      <c r="H40" t="s">
        <v>196</v>
      </c>
      <c r="I40" s="2" t="s">
        <v>133</v>
      </c>
      <c r="J40" t="s">
        <v>420</v>
      </c>
      <c r="K40"/>
      <c r="L40" t="str">
        <f t="shared" si="11"/>
        <v>products.200.P03</v>
      </c>
      <c r="M40" s="20">
        <f>IF(L40="",0, IFERROR(MATCH($L40,data[code],0),0))</f>
        <v>17</v>
      </c>
      <c r="O40" s="53" t="str">
        <f>IF($M40=0,"",INDEX(data[],$M40,O$5+6))</f>
        <v>P03</v>
      </c>
      <c r="P40" s="36" t="str">
        <f>IF($M40=0,"",INDEX(data[],$M40,P$5+6))</f>
        <v>Product P3</v>
      </c>
      <c r="Q40" s="42">
        <f t="shared" si="10"/>
        <v>2400000</v>
      </c>
      <c r="R40" s="43">
        <f>IF($M40=0,0,INDEX(data[],$M40,Q$5))</f>
        <v>200000</v>
      </c>
      <c r="S40" s="44">
        <f>IF($M40=0,0,INDEX(data[],$M40,R$5))</f>
        <v>200000</v>
      </c>
      <c r="T40" s="44">
        <f>IF($M40=0,0,INDEX(data[],$M40,S$5))</f>
        <v>200000</v>
      </c>
      <c r="U40" s="44">
        <f>IF($M40=0,0,INDEX(data[],$M40,T$5))</f>
        <v>200000</v>
      </c>
      <c r="V40" s="44">
        <f>IF($M40=0,0,INDEX(data[],$M40,U$5))</f>
        <v>200000</v>
      </c>
      <c r="W40" s="44">
        <f>IF($M40=0,0,INDEX(data[],$M40,V$5))</f>
        <v>200000</v>
      </c>
      <c r="X40" s="44">
        <f>IF($M40=0,0,INDEX(data[],$M40,W$5))</f>
        <v>200000</v>
      </c>
      <c r="Y40" s="44">
        <f>IF($M40=0,0,INDEX(data[],$M40,X$5))</f>
        <v>200000</v>
      </c>
      <c r="Z40" s="44">
        <f>IF($M40=0,0,INDEX(data[],$M40,Y$5))</f>
        <v>200000</v>
      </c>
      <c r="AA40" s="44">
        <f>IF($M40=0,0,INDEX(data[],$M40,Z$5))</f>
        <v>200000</v>
      </c>
      <c r="AB40" s="44">
        <f>IF($M40=0,0,INDEX(data[],$M40,AA$5))</f>
        <v>200000</v>
      </c>
      <c r="AC40" s="45">
        <f>IF($M40=0,0,INDEX(data[],$M40,AB$5))</f>
        <v>200000</v>
      </c>
      <c r="AD40" s="8"/>
    </row>
    <row r="41" spans="2:30" hidden="1" x14ac:dyDescent="0.3">
      <c r="B41" s="19">
        <v>20080</v>
      </c>
      <c r="C41" s="20">
        <v>2</v>
      </c>
      <c r="D41">
        <v>2</v>
      </c>
      <c r="E41" s="20">
        <f t="shared" si="6"/>
        <v>1</v>
      </c>
      <c r="F41" s="20">
        <f t="shared" si="7"/>
        <v>0</v>
      </c>
      <c r="G41" s="20">
        <f t="shared" si="8"/>
        <v>0</v>
      </c>
      <c r="H41" t="s">
        <v>196</v>
      </c>
      <c r="I41" s="2" t="s">
        <v>133</v>
      </c>
      <c r="J41" t="s">
        <v>421</v>
      </c>
      <c r="K41"/>
      <c r="L41" t="str">
        <f t="shared" si="11"/>
        <v>products.200.P04</v>
      </c>
      <c r="M41" s="20">
        <f>IF(L41="",0, IFERROR(MATCH($L41,data[code],0),0))</f>
        <v>0</v>
      </c>
      <c r="O41" s="53" t="str">
        <f>IF($M41=0,"",INDEX(data[],$M41,O$5+6))</f>
        <v/>
      </c>
      <c r="P41" s="36" t="str">
        <f>IF($M41=0,"",INDEX(data[],$M41,P$5+6))</f>
        <v/>
      </c>
      <c r="Q41" s="42">
        <f t="shared" si="10"/>
        <v>0</v>
      </c>
      <c r="R41" s="43">
        <f>IF($M41=0,0,INDEX(data[],$M41,Q$5))</f>
        <v>0</v>
      </c>
      <c r="S41" s="44">
        <f>IF($M41=0,0,INDEX(data[],$M41,R$5))</f>
        <v>0</v>
      </c>
      <c r="T41" s="44">
        <f>IF($M41=0,0,INDEX(data[],$M41,S$5))</f>
        <v>0</v>
      </c>
      <c r="U41" s="44">
        <f>IF($M41=0,0,INDEX(data[],$M41,T$5))</f>
        <v>0</v>
      </c>
      <c r="V41" s="44">
        <f>IF($M41=0,0,INDEX(data[],$M41,U$5))</f>
        <v>0</v>
      </c>
      <c r="W41" s="44">
        <f>IF($M41=0,0,INDEX(data[],$M41,V$5))</f>
        <v>0</v>
      </c>
      <c r="X41" s="44">
        <f>IF($M41=0,0,INDEX(data[],$M41,W$5))</f>
        <v>0</v>
      </c>
      <c r="Y41" s="44">
        <f>IF($M41=0,0,INDEX(data[],$M41,X$5))</f>
        <v>0</v>
      </c>
      <c r="Z41" s="44">
        <f>IF($M41=0,0,INDEX(data[],$M41,Y$5))</f>
        <v>0</v>
      </c>
      <c r="AA41" s="44">
        <f>IF($M41=0,0,INDEX(data[],$M41,Z$5))</f>
        <v>0</v>
      </c>
      <c r="AB41" s="44">
        <f>IF($M41=0,0,INDEX(data[],$M41,AA$5))</f>
        <v>0</v>
      </c>
      <c r="AC41" s="45">
        <f>IF($M41=0,0,INDEX(data[],$M41,AB$5))</f>
        <v>0</v>
      </c>
      <c r="AD41" s="8"/>
    </row>
    <row r="42" spans="2:30" hidden="1" x14ac:dyDescent="0.3">
      <c r="B42" s="19">
        <v>20090</v>
      </c>
      <c r="C42" s="20">
        <v>2</v>
      </c>
      <c r="D42">
        <v>2</v>
      </c>
      <c r="E42" s="20">
        <f t="shared" si="6"/>
        <v>1</v>
      </c>
      <c r="F42" s="20">
        <f t="shared" si="7"/>
        <v>0</v>
      </c>
      <c r="G42" s="20">
        <f t="shared" si="8"/>
        <v>0</v>
      </c>
      <c r="H42" t="s">
        <v>196</v>
      </c>
      <c r="I42" s="2" t="s">
        <v>133</v>
      </c>
      <c r="J42" t="s">
        <v>422</v>
      </c>
      <c r="K42"/>
      <c r="L42" t="str">
        <f t="shared" si="11"/>
        <v>products.200.P05</v>
      </c>
      <c r="M42" s="20">
        <f>IF(L42="",0, IFERROR(MATCH($L42,data[code],0),0))</f>
        <v>0</v>
      </c>
      <c r="O42" s="53" t="str">
        <f>IF($M42=0,"",INDEX(data[],$M42,O$5+6))</f>
        <v/>
      </c>
      <c r="P42" s="36" t="str">
        <f>IF($M42=0,"",INDEX(data[],$M42,P$5+6))</f>
        <v/>
      </c>
      <c r="Q42" s="42">
        <f t="shared" si="10"/>
        <v>0</v>
      </c>
      <c r="R42" s="43">
        <f>IF($M42=0,0,INDEX(data[],$M42,Q$5))</f>
        <v>0</v>
      </c>
      <c r="S42" s="44">
        <f>IF($M42=0,0,INDEX(data[],$M42,R$5))</f>
        <v>0</v>
      </c>
      <c r="T42" s="44">
        <f>IF($M42=0,0,INDEX(data[],$M42,S$5))</f>
        <v>0</v>
      </c>
      <c r="U42" s="44">
        <f>IF($M42=0,0,INDEX(data[],$M42,T$5))</f>
        <v>0</v>
      </c>
      <c r="V42" s="44">
        <f>IF($M42=0,0,INDEX(data[],$M42,U$5))</f>
        <v>0</v>
      </c>
      <c r="W42" s="44">
        <f>IF($M42=0,0,INDEX(data[],$M42,V$5))</f>
        <v>0</v>
      </c>
      <c r="X42" s="44">
        <f>IF($M42=0,0,INDEX(data[],$M42,W$5))</f>
        <v>0</v>
      </c>
      <c r="Y42" s="44">
        <f>IF($M42=0,0,INDEX(data[],$M42,X$5))</f>
        <v>0</v>
      </c>
      <c r="Z42" s="44">
        <f>IF($M42=0,0,INDEX(data[],$M42,Y$5))</f>
        <v>0</v>
      </c>
      <c r="AA42" s="44">
        <f>IF($M42=0,0,INDEX(data[],$M42,Z$5))</f>
        <v>0</v>
      </c>
      <c r="AB42" s="44">
        <f>IF($M42=0,0,INDEX(data[],$M42,AA$5))</f>
        <v>0</v>
      </c>
      <c r="AC42" s="45">
        <f>IF($M42=0,0,INDEX(data[],$M42,AB$5))</f>
        <v>0</v>
      </c>
      <c r="AD42" s="8"/>
    </row>
    <row r="43" spans="2:30" x14ac:dyDescent="0.3">
      <c r="B43" s="19">
        <v>20100</v>
      </c>
      <c r="C43" s="20">
        <v>2</v>
      </c>
      <c r="D43">
        <v>0</v>
      </c>
      <c r="E43" s="20">
        <f t="shared" si="6"/>
        <v>1</v>
      </c>
      <c r="F43" s="20">
        <f t="shared" si="7"/>
        <v>1</v>
      </c>
      <c r="G43" s="20">
        <f t="shared" si="8"/>
        <v>0</v>
      </c>
      <c r="H43"/>
      <c r="I43"/>
      <c r="J43"/>
      <c r="K43"/>
      <c r="L43" t="str">
        <f t="shared" si="11"/>
        <v/>
      </c>
      <c r="M43" s="20">
        <f>IF(L43="",0, IFERROR(MATCH($L43,data[code],0),0))</f>
        <v>0</v>
      </c>
      <c r="O43" s="53"/>
      <c r="P43" s="36"/>
      <c r="Q43" s="42">
        <f t="shared" si="10"/>
        <v>0</v>
      </c>
      <c r="R43" s="43">
        <f>IF($M43=0,0,INDEX(data[],$M43,Q$5))</f>
        <v>0</v>
      </c>
      <c r="S43" s="44">
        <f>IF($M43=0,0,INDEX(data[],$M43,R$5))</f>
        <v>0</v>
      </c>
      <c r="T43" s="44">
        <f>IF($M43=0,0,INDEX(data[],$M43,S$5))</f>
        <v>0</v>
      </c>
      <c r="U43" s="44">
        <f>IF($M43=0,0,INDEX(data[],$M43,T$5))</f>
        <v>0</v>
      </c>
      <c r="V43" s="44">
        <f>IF($M43=0,0,INDEX(data[],$M43,U$5))</f>
        <v>0</v>
      </c>
      <c r="W43" s="44">
        <f>IF($M43=0,0,INDEX(data[],$M43,V$5))</f>
        <v>0</v>
      </c>
      <c r="X43" s="44">
        <f>IF($M43=0,0,INDEX(data[],$M43,W$5))</f>
        <v>0</v>
      </c>
      <c r="Y43" s="44">
        <f>IF($M43=0,0,INDEX(data[],$M43,X$5))</f>
        <v>0</v>
      </c>
      <c r="Z43" s="44">
        <f>IF($M43=0,0,INDEX(data[],$M43,Y$5))</f>
        <v>0</v>
      </c>
      <c r="AA43" s="44">
        <f>IF($M43=0,0,INDEX(data[],$M43,Z$5))</f>
        <v>0</v>
      </c>
      <c r="AB43" s="44">
        <f>IF($M43=0,0,INDEX(data[],$M43,AA$5))</f>
        <v>0</v>
      </c>
      <c r="AC43" s="45">
        <f>IF($M43=0,0,INDEX(data[],$M43,AB$5))</f>
        <v>0</v>
      </c>
      <c r="AD43" s="8"/>
    </row>
    <row r="44" spans="2:30" x14ac:dyDescent="0.3">
      <c r="B44" s="19">
        <v>20110</v>
      </c>
      <c r="C44" s="20">
        <v>2</v>
      </c>
      <c r="D44">
        <v>1</v>
      </c>
      <c r="E44" s="20">
        <f t="shared" si="6"/>
        <v>0</v>
      </c>
      <c r="F44" s="20">
        <f t="shared" si="7"/>
        <v>1</v>
      </c>
      <c r="G44" s="20">
        <f t="shared" si="8"/>
        <v>1</v>
      </c>
      <c r="H44" t="s">
        <v>193</v>
      </c>
      <c r="I44" s="2" t="s">
        <v>133</v>
      </c>
      <c r="J44"/>
      <c r="K44"/>
      <c r="L44" t="str">
        <f t="shared" si="11"/>
        <v>accounts.200</v>
      </c>
      <c r="M44" s="20">
        <f>IF(L44="",0, IFERROR(MATCH($L44,data[code],0),0))</f>
        <v>2</v>
      </c>
      <c r="O44" s="53"/>
      <c r="P44" s="36" t="s">
        <v>351</v>
      </c>
      <c r="Q44" s="42">
        <f t="shared" si="10"/>
        <v>9300000</v>
      </c>
      <c r="R44" s="43">
        <f>IF($M44=0,0,INDEX(data[],$M44,Q$5))</f>
        <v>775000</v>
      </c>
      <c r="S44" s="44">
        <f>IF($M44=0,0,INDEX(data[],$M44,R$5))</f>
        <v>775000</v>
      </c>
      <c r="T44" s="44">
        <f>IF($M44=0,0,INDEX(data[],$M44,S$5))</f>
        <v>775000</v>
      </c>
      <c r="U44" s="44">
        <f>IF($M44=0,0,INDEX(data[],$M44,T$5))</f>
        <v>775000</v>
      </c>
      <c r="V44" s="44">
        <f>IF($M44=0,0,INDEX(data[],$M44,U$5))</f>
        <v>775000</v>
      </c>
      <c r="W44" s="44">
        <f>IF($M44=0,0,INDEX(data[],$M44,V$5))</f>
        <v>775000</v>
      </c>
      <c r="X44" s="44">
        <f>IF($M44=0,0,INDEX(data[],$M44,W$5))</f>
        <v>775000</v>
      </c>
      <c r="Y44" s="44">
        <f>IF($M44=0,0,INDEX(data[],$M44,X$5))</f>
        <v>775000</v>
      </c>
      <c r="Z44" s="44">
        <f>IF($M44=0,0,INDEX(data[],$M44,Y$5))</f>
        <v>775000</v>
      </c>
      <c r="AA44" s="44">
        <f>IF($M44=0,0,INDEX(data[],$M44,Z$5))</f>
        <v>775000</v>
      </c>
      <c r="AB44" s="44">
        <f>IF($M44=0,0,INDEX(data[],$M44,AA$5))</f>
        <v>775000</v>
      </c>
      <c r="AC44" s="45">
        <f>IF($M44=0,0,INDEX(data[],$M44,AB$5))</f>
        <v>775000</v>
      </c>
      <c r="AD44" s="8"/>
    </row>
    <row r="45" spans="2:30" x14ac:dyDescent="0.3">
      <c r="B45" s="19">
        <v>20120</v>
      </c>
      <c r="C45" s="20">
        <v>2</v>
      </c>
      <c r="D45">
        <v>2</v>
      </c>
      <c r="E45" s="20">
        <f t="shared" si="6"/>
        <v>0</v>
      </c>
      <c r="F45" s="20">
        <f t="shared" si="7"/>
        <v>1</v>
      </c>
      <c r="G45" s="20">
        <f t="shared" si="8"/>
        <v>0</v>
      </c>
      <c r="H45" t="s">
        <v>197</v>
      </c>
      <c r="I45" s="2" t="s">
        <v>133</v>
      </c>
      <c r="J45" t="s">
        <v>145</v>
      </c>
      <c r="K45"/>
      <c r="L45" t="str">
        <f t="shared" si="11"/>
        <v>regions.200.US</v>
      </c>
      <c r="M45" s="20">
        <f>IF(L45="",0, IFERROR(MATCH($L45,data[code],0),0))</f>
        <v>39</v>
      </c>
      <c r="O45" s="53" t="str">
        <f>IF($M45=0,"",INDEX(data[],$M45,O$5+4))</f>
        <v>US</v>
      </c>
      <c r="P45" s="36" t="str">
        <f>IF($M45=0,"",INDEX(data[],$M45,P$5+4))</f>
        <v>USA</v>
      </c>
      <c r="Q45" s="42">
        <f t="shared" si="10"/>
        <v>3600000</v>
      </c>
      <c r="R45" s="43">
        <f>IF($M45=0,0,INDEX(data[],$M45,Q$5))</f>
        <v>300000</v>
      </c>
      <c r="S45" s="44">
        <f>IF($M45=0,0,INDEX(data[],$M45,R$5))</f>
        <v>300000</v>
      </c>
      <c r="T45" s="44">
        <f>IF($M45=0,0,INDEX(data[],$M45,S$5))</f>
        <v>300000</v>
      </c>
      <c r="U45" s="44">
        <f>IF($M45=0,0,INDEX(data[],$M45,T$5))</f>
        <v>300000</v>
      </c>
      <c r="V45" s="44">
        <f>IF($M45=0,0,INDEX(data[],$M45,U$5))</f>
        <v>300000</v>
      </c>
      <c r="W45" s="44">
        <f>IF($M45=0,0,INDEX(data[],$M45,V$5))</f>
        <v>300000</v>
      </c>
      <c r="X45" s="44">
        <f>IF($M45=0,0,INDEX(data[],$M45,W$5))</f>
        <v>300000</v>
      </c>
      <c r="Y45" s="44">
        <f>IF($M45=0,0,INDEX(data[],$M45,X$5))</f>
        <v>300000</v>
      </c>
      <c r="Z45" s="44">
        <f>IF($M45=0,0,INDEX(data[],$M45,Y$5))</f>
        <v>300000</v>
      </c>
      <c r="AA45" s="44">
        <f>IF($M45=0,0,INDEX(data[],$M45,Z$5))</f>
        <v>300000</v>
      </c>
      <c r="AB45" s="44">
        <f>IF($M45=0,0,INDEX(data[],$M45,AA$5))</f>
        <v>300000</v>
      </c>
      <c r="AC45" s="45">
        <f>IF($M45=0,0,INDEX(data[],$M45,AB$5))</f>
        <v>300000</v>
      </c>
      <c r="AD45" s="8"/>
    </row>
    <row r="46" spans="2:30" x14ac:dyDescent="0.3">
      <c r="B46" s="19">
        <v>20130</v>
      </c>
      <c r="C46" s="20">
        <v>2</v>
      </c>
      <c r="D46">
        <v>2</v>
      </c>
      <c r="E46" s="20">
        <f t="shared" si="6"/>
        <v>0</v>
      </c>
      <c r="F46" s="20">
        <f t="shared" si="7"/>
        <v>1</v>
      </c>
      <c r="G46" s="20">
        <f t="shared" si="8"/>
        <v>0</v>
      </c>
      <c r="H46" t="s">
        <v>197</v>
      </c>
      <c r="I46" s="2" t="s">
        <v>133</v>
      </c>
      <c r="J46" t="s">
        <v>147</v>
      </c>
      <c r="K46"/>
      <c r="L46" t="str">
        <f t="shared" si="11"/>
        <v>regions.200.CA</v>
      </c>
      <c r="M46" s="20">
        <f>IF(L46="",0, IFERROR(MATCH($L46,data[code],0),0))</f>
        <v>35</v>
      </c>
      <c r="O46" s="53" t="str">
        <f>IF($M46=0,"",INDEX(data[],$M46,O$5+4))</f>
        <v>CA</v>
      </c>
      <c r="P46" s="36" t="str">
        <f>IF($M46=0,"",INDEX(data[],$M46,P$5+4))</f>
        <v>Canada</v>
      </c>
      <c r="Q46" s="42">
        <f t="shared" si="10"/>
        <v>1500000</v>
      </c>
      <c r="R46" s="43">
        <f>IF($M46=0,0,INDEX(data[],$M46,Q$5))</f>
        <v>125000</v>
      </c>
      <c r="S46" s="44">
        <f>IF($M46=0,0,INDEX(data[],$M46,R$5))</f>
        <v>125000</v>
      </c>
      <c r="T46" s="44">
        <f>IF($M46=0,0,INDEX(data[],$M46,S$5))</f>
        <v>125000</v>
      </c>
      <c r="U46" s="44">
        <f>IF($M46=0,0,INDEX(data[],$M46,T$5))</f>
        <v>125000</v>
      </c>
      <c r="V46" s="44">
        <f>IF($M46=0,0,INDEX(data[],$M46,U$5))</f>
        <v>125000</v>
      </c>
      <c r="W46" s="44">
        <f>IF($M46=0,0,INDEX(data[],$M46,V$5))</f>
        <v>125000</v>
      </c>
      <c r="X46" s="44">
        <f>IF($M46=0,0,INDEX(data[],$M46,W$5))</f>
        <v>125000</v>
      </c>
      <c r="Y46" s="44">
        <f>IF($M46=0,0,INDEX(data[],$M46,X$5))</f>
        <v>125000</v>
      </c>
      <c r="Z46" s="44">
        <f>IF($M46=0,0,INDEX(data[],$M46,Y$5))</f>
        <v>125000</v>
      </c>
      <c r="AA46" s="44">
        <f>IF($M46=0,0,INDEX(data[],$M46,Z$5))</f>
        <v>125000</v>
      </c>
      <c r="AB46" s="44">
        <f>IF($M46=0,0,INDEX(data[],$M46,AA$5))</f>
        <v>125000</v>
      </c>
      <c r="AC46" s="45">
        <f>IF($M46=0,0,INDEX(data[],$M46,AB$5))</f>
        <v>125000</v>
      </c>
      <c r="AD46" s="8"/>
    </row>
    <row r="47" spans="2:30" x14ac:dyDescent="0.3">
      <c r="B47" s="19">
        <v>20140</v>
      </c>
      <c r="C47" s="20">
        <v>2</v>
      </c>
      <c r="D47">
        <v>2</v>
      </c>
      <c r="E47" s="20">
        <f t="shared" si="6"/>
        <v>0</v>
      </c>
      <c r="F47" s="20">
        <f t="shared" si="7"/>
        <v>1</v>
      </c>
      <c r="G47" s="20">
        <f t="shared" si="8"/>
        <v>0</v>
      </c>
      <c r="H47" t="s">
        <v>197</v>
      </c>
      <c r="I47" s="2" t="s">
        <v>133</v>
      </c>
      <c r="J47" t="s">
        <v>149</v>
      </c>
      <c r="K47"/>
      <c r="L47" t="str">
        <f t="shared" si="11"/>
        <v>regions.200.UK</v>
      </c>
      <c r="M47" s="20">
        <f>IF(L47="",0, IFERROR(MATCH($L47,data[code],0),0))</f>
        <v>38</v>
      </c>
      <c r="O47" s="53" t="str">
        <f>IF($M47=0,"",INDEX(data[],$M47,O$5+4))</f>
        <v>UK</v>
      </c>
      <c r="P47" s="36" t="str">
        <f>IF($M47=0,"",INDEX(data[],$M47,P$5+4))</f>
        <v>UK</v>
      </c>
      <c r="Q47" s="42">
        <f t="shared" si="10"/>
        <v>1800000</v>
      </c>
      <c r="R47" s="43">
        <f>IF($M47=0,0,INDEX(data[],$M47,Q$5))</f>
        <v>150000</v>
      </c>
      <c r="S47" s="44">
        <f>IF($M47=0,0,INDEX(data[],$M47,R$5))</f>
        <v>150000</v>
      </c>
      <c r="T47" s="44">
        <f>IF($M47=0,0,INDEX(data[],$M47,S$5))</f>
        <v>150000</v>
      </c>
      <c r="U47" s="44">
        <f>IF($M47=0,0,INDEX(data[],$M47,T$5))</f>
        <v>150000</v>
      </c>
      <c r="V47" s="44">
        <f>IF($M47=0,0,INDEX(data[],$M47,U$5))</f>
        <v>150000</v>
      </c>
      <c r="W47" s="44">
        <f>IF($M47=0,0,INDEX(data[],$M47,V$5))</f>
        <v>150000</v>
      </c>
      <c r="X47" s="44">
        <f>IF($M47=0,0,INDEX(data[],$M47,W$5))</f>
        <v>150000</v>
      </c>
      <c r="Y47" s="44">
        <f>IF($M47=0,0,INDEX(data[],$M47,X$5))</f>
        <v>150000</v>
      </c>
      <c r="Z47" s="44">
        <f>IF($M47=0,0,INDEX(data[],$M47,Y$5))</f>
        <v>150000</v>
      </c>
      <c r="AA47" s="44">
        <f>IF($M47=0,0,INDEX(data[],$M47,Z$5))</f>
        <v>150000</v>
      </c>
      <c r="AB47" s="44">
        <f>IF($M47=0,0,INDEX(data[],$M47,AA$5))</f>
        <v>150000</v>
      </c>
      <c r="AC47" s="45">
        <f>IF($M47=0,0,INDEX(data[],$M47,AB$5))</f>
        <v>150000</v>
      </c>
      <c r="AD47" s="8"/>
    </row>
    <row r="48" spans="2:30" x14ac:dyDescent="0.3">
      <c r="B48" s="19">
        <v>20150</v>
      </c>
      <c r="C48" s="20">
        <v>2</v>
      </c>
      <c r="D48">
        <v>2</v>
      </c>
      <c r="E48" s="20">
        <f t="shared" si="6"/>
        <v>0</v>
      </c>
      <c r="F48" s="20">
        <f t="shared" si="7"/>
        <v>1</v>
      </c>
      <c r="G48" s="20">
        <f t="shared" si="8"/>
        <v>0</v>
      </c>
      <c r="H48" t="s">
        <v>197</v>
      </c>
      <c r="I48" s="2" t="s">
        <v>133</v>
      </c>
      <c r="J48" t="s">
        <v>150</v>
      </c>
      <c r="K48"/>
      <c r="L48" t="str">
        <f t="shared" si="11"/>
        <v>regions.200.DE</v>
      </c>
      <c r="M48" s="20">
        <f>IF(L48="",0, IFERROR(MATCH($L48,data[code],0),0))</f>
        <v>36</v>
      </c>
      <c r="O48" s="53" t="str">
        <f>IF($M48=0,"",INDEX(data[],$M48,O$5+4))</f>
        <v>DE</v>
      </c>
      <c r="P48" s="36" t="str">
        <f>IF($M48=0,"",INDEX(data[],$M48,P$5+4))</f>
        <v>Germany</v>
      </c>
      <c r="Q48" s="42">
        <f t="shared" si="10"/>
        <v>1200000</v>
      </c>
      <c r="R48" s="43">
        <f>IF($M48=0,0,INDEX(data[],$M48,Q$5))</f>
        <v>100000</v>
      </c>
      <c r="S48" s="44">
        <f>IF($M48=0,0,INDEX(data[],$M48,R$5))</f>
        <v>100000</v>
      </c>
      <c r="T48" s="44">
        <f>IF($M48=0,0,INDEX(data[],$M48,S$5))</f>
        <v>100000</v>
      </c>
      <c r="U48" s="44">
        <f>IF($M48=0,0,INDEX(data[],$M48,T$5))</f>
        <v>100000</v>
      </c>
      <c r="V48" s="44">
        <f>IF($M48=0,0,INDEX(data[],$M48,U$5))</f>
        <v>100000</v>
      </c>
      <c r="W48" s="44">
        <f>IF($M48=0,0,INDEX(data[],$M48,V$5))</f>
        <v>100000</v>
      </c>
      <c r="X48" s="44">
        <f>IF($M48=0,0,INDEX(data[],$M48,W$5))</f>
        <v>100000</v>
      </c>
      <c r="Y48" s="44">
        <f>IF($M48=0,0,INDEX(data[],$M48,X$5))</f>
        <v>100000</v>
      </c>
      <c r="Z48" s="44">
        <f>IF($M48=0,0,INDEX(data[],$M48,Y$5))</f>
        <v>100000</v>
      </c>
      <c r="AA48" s="44">
        <f>IF($M48=0,0,INDEX(data[],$M48,Z$5))</f>
        <v>100000</v>
      </c>
      <c r="AB48" s="44">
        <f>IF($M48=0,0,INDEX(data[],$M48,AA$5))</f>
        <v>100000</v>
      </c>
      <c r="AC48" s="45">
        <f>IF($M48=0,0,INDEX(data[],$M48,AB$5))</f>
        <v>100000</v>
      </c>
      <c r="AD48" s="8"/>
    </row>
    <row r="49" spans="2:30" x14ac:dyDescent="0.3">
      <c r="B49" s="19">
        <v>20160</v>
      </c>
      <c r="C49" s="20">
        <v>2</v>
      </c>
      <c r="D49">
        <v>2</v>
      </c>
      <c r="E49" s="20">
        <f t="shared" si="6"/>
        <v>0</v>
      </c>
      <c r="F49" s="20">
        <f t="shared" si="7"/>
        <v>1</v>
      </c>
      <c r="G49" s="20">
        <f t="shared" si="8"/>
        <v>0</v>
      </c>
      <c r="H49" t="s">
        <v>197</v>
      </c>
      <c r="I49" s="2" t="s">
        <v>133</v>
      </c>
      <c r="J49" t="s">
        <v>152</v>
      </c>
      <c r="K49"/>
      <c r="L49" t="str">
        <f t="shared" si="11"/>
        <v>regions.200.FR</v>
      </c>
      <c r="M49" s="20">
        <f>IF(L49="",0, IFERROR(MATCH($L49,data[code],0),0))</f>
        <v>37</v>
      </c>
      <c r="O49" s="53" t="str">
        <f>IF($M49=0,"",INDEX(data[],$M49,O$5+4))</f>
        <v>FR</v>
      </c>
      <c r="P49" s="36" t="str">
        <f>IF($M49=0,"",INDEX(data[],$M49,P$5+4))</f>
        <v>France</v>
      </c>
      <c r="Q49" s="42">
        <f t="shared" si="10"/>
        <v>1200000</v>
      </c>
      <c r="R49" s="43">
        <f>IF($M49=0,0,INDEX(data[],$M49,Q$5))</f>
        <v>100000</v>
      </c>
      <c r="S49" s="44">
        <f>IF($M49=0,0,INDEX(data[],$M49,R$5))</f>
        <v>100000</v>
      </c>
      <c r="T49" s="44">
        <f>IF($M49=0,0,INDEX(data[],$M49,S$5))</f>
        <v>100000</v>
      </c>
      <c r="U49" s="44">
        <f>IF($M49=0,0,INDEX(data[],$M49,T$5))</f>
        <v>100000</v>
      </c>
      <c r="V49" s="44">
        <f>IF($M49=0,0,INDEX(data[],$M49,U$5))</f>
        <v>100000</v>
      </c>
      <c r="W49" s="44">
        <f>IF($M49=0,0,INDEX(data[],$M49,V$5))</f>
        <v>100000</v>
      </c>
      <c r="X49" s="44">
        <f>IF($M49=0,0,INDEX(data[],$M49,W$5))</f>
        <v>100000</v>
      </c>
      <c r="Y49" s="44">
        <f>IF($M49=0,0,INDEX(data[],$M49,X$5))</f>
        <v>100000</v>
      </c>
      <c r="Z49" s="44">
        <f>IF($M49=0,0,INDEX(data[],$M49,Y$5))</f>
        <v>100000</v>
      </c>
      <c r="AA49" s="44">
        <f>IF($M49=0,0,INDEX(data[],$M49,Z$5))</f>
        <v>100000</v>
      </c>
      <c r="AB49" s="44">
        <f>IF($M49=0,0,INDEX(data[],$M49,AA$5))</f>
        <v>100000</v>
      </c>
      <c r="AC49" s="45">
        <f>IF($M49=0,0,INDEX(data[],$M49,AB$5))</f>
        <v>100000</v>
      </c>
      <c r="AD49" s="8"/>
    </row>
    <row r="50" spans="2:30" x14ac:dyDescent="0.3">
      <c r="B50" s="19">
        <v>20170</v>
      </c>
      <c r="C50" s="20">
        <v>2</v>
      </c>
      <c r="D50">
        <v>0</v>
      </c>
      <c r="E50" s="20">
        <f t="shared" si="6"/>
        <v>1</v>
      </c>
      <c r="F50" s="20">
        <f t="shared" si="7"/>
        <v>1</v>
      </c>
      <c r="G50" s="20">
        <f t="shared" si="8"/>
        <v>0</v>
      </c>
      <c r="H50"/>
      <c r="I50"/>
      <c r="J50"/>
      <c r="K50"/>
      <c r="L50" t="str">
        <f t="shared" si="11"/>
        <v/>
      </c>
      <c r="M50" s="20">
        <f>IF(L50="",0, IFERROR(MATCH($L50,data[code],0),0))</f>
        <v>0</v>
      </c>
      <c r="O50" s="53"/>
      <c r="P50" s="36"/>
      <c r="Q50" s="42">
        <f t="shared" si="10"/>
        <v>0</v>
      </c>
      <c r="R50" s="43">
        <f>IF($M50=0,0,INDEX(data[],$M50,Q$5))</f>
        <v>0</v>
      </c>
      <c r="S50" s="44">
        <f>IF($M50=0,0,INDEX(data[],$M50,R$5))</f>
        <v>0</v>
      </c>
      <c r="T50" s="44">
        <f>IF($M50=0,0,INDEX(data[],$M50,S$5))</f>
        <v>0</v>
      </c>
      <c r="U50" s="44">
        <f>IF($M50=0,0,INDEX(data[],$M50,T$5))</f>
        <v>0</v>
      </c>
      <c r="V50" s="44">
        <f>IF($M50=0,0,INDEX(data[],$M50,U$5))</f>
        <v>0</v>
      </c>
      <c r="W50" s="44">
        <f>IF($M50=0,0,INDEX(data[],$M50,V$5))</f>
        <v>0</v>
      </c>
      <c r="X50" s="44">
        <f>IF($M50=0,0,INDEX(data[],$M50,W$5))</f>
        <v>0</v>
      </c>
      <c r="Y50" s="44">
        <f>IF($M50=0,0,INDEX(data[],$M50,X$5))</f>
        <v>0</v>
      </c>
      <c r="Z50" s="44">
        <f>IF($M50=0,0,INDEX(data[],$M50,Y$5))</f>
        <v>0</v>
      </c>
      <c r="AA50" s="44">
        <f>IF($M50=0,0,INDEX(data[],$M50,Z$5))</f>
        <v>0</v>
      </c>
      <c r="AB50" s="44">
        <f>IF($M50=0,0,INDEX(data[],$M50,AA$5))</f>
        <v>0</v>
      </c>
      <c r="AC50" s="45">
        <f>IF($M50=0,0,INDEX(data[],$M50,AB$5))</f>
        <v>0</v>
      </c>
      <c r="AD50" s="8"/>
    </row>
    <row r="51" spans="2:30" x14ac:dyDescent="0.3">
      <c r="B51" s="19">
        <v>20180</v>
      </c>
      <c r="C51" s="20">
        <v>2</v>
      </c>
      <c r="D51">
        <v>1</v>
      </c>
      <c r="E51" s="20">
        <f t="shared" si="6"/>
        <v>0</v>
      </c>
      <c r="F51" s="20">
        <f t="shared" si="7"/>
        <v>1</v>
      </c>
      <c r="G51" s="20">
        <f t="shared" si="8"/>
        <v>1</v>
      </c>
      <c r="H51" t="s">
        <v>193</v>
      </c>
      <c r="I51" s="2" t="s">
        <v>133</v>
      </c>
      <c r="J51"/>
      <c r="K51"/>
      <c r="L51" t="str">
        <f t="shared" si="11"/>
        <v>accounts.200</v>
      </c>
      <c r="M51" s="20">
        <f>IF(L51="",0, IFERROR(MATCH($L51,data[code],0),0))</f>
        <v>2</v>
      </c>
      <c r="O51" s="53"/>
      <c r="P51" s="36" t="s">
        <v>353</v>
      </c>
      <c r="Q51" s="42">
        <f t="shared" si="10"/>
        <v>9300000</v>
      </c>
      <c r="R51" s="43">
        <f>IF($M51=0,0,INDEX(data[],$M51,Q$5))</f>
        <v>775000</v>
      </c>
      <c r="S51" s="44">
        <f>IF($M51=0,0,INDEX(data[],$M51,R$5))</f>
        <v>775000</v>
      </c>
      <c r="T51" s="44">
        <f>IF($M51=0,0,INDEX(data[],$M51,S$5))</f>
        <v>775000</v>
      </c>
      <c r="U51" s="44">
        <f>IF($M51=0,0,INDEX(data[],$M51,T$5))</f>
        <v>775000</v>
      </c>
      <c r="V51" s="44">
        <f>IF($M51=0,0,INDEX(data[],$M51,U$5))</f>
        <v>775000</v>
      </c>
      <c r="W51" s="44">
        <f>IF($M51=0,0,INDEX(data[],$M51,V$5))</f>
        <v>775000</v>
      </c>
      <c r="X51" s="44">
        <f>IF($M51=0,0,INDEX(data[],$M51,W$5))</f>
        <v>775000</v>
      </c>
      <c r="Y51" s="44">
        <f>IF($M51=0,0,INDEX(data[],$M51,X$5))</f>
        <v>775000</v>
      </c>
      <c r="Z51" s="44">
        <f>IF($M51=0,0,INDEX(data[],$M51,Y$5))</f>
        <v>775000</v>
      </c>
      <c r="AA51" s="44">
        <f>IF($M51=0,0,INDEX(data[],$M51,Z$5))</f>
        <v>775000</v>
      </c>
      <c r="AB51" s="44">
        <f>IF($M51=0,0,INDEX(data[],$M51,AA$5))</f>
        <v>775000</v>
      </c>
      <c r="AC51" s="45">
        <f>IF($M51=0,0,INDEX(data[],$M51,AB$5))</f>
        <v>775000</v>
      </c>
      <c r="AD51" s="8"/>
    </row>
    <row r="52" spans="2:30" x14ac:dyDescent="0.3">
      <c r="B52" s="19">
        <v>20190</v>
      </c>
      <c r="C52" s="20">
        <v>2</v>
      </c>
      <c r="D52">
        <v>2</v>
      </c>
      <c r="E52" s="20">
        <f t="shared" si="6"/>
        <v>0</v>
      </c>
      <c r="F52" s="20">
        <f t="shared" si="7"/>
        <v>1</v>
      </c>
      <c r="G52" s="20">
        <f t="shared" si="8"/>
        <v>0</v>
      </c>
      <c r="H52" t="s">
        <v>198</v>
      </c>
      <c r="I52" s="2" t="s">
        <v>133</v>
      </c>
      <c r="J52" t="s">
        <v>137</v>
      </c>
      <c r="K52"/>
      <c r="L52" t="str">
        <f t="shared" si="11"/>
        <v>subaccounts.200.S01</v>
      </c>
      <c r="M52" s="20">
        <f>IF(L52="",0, IFERROR(MATCH($L52,data[code],0),0))</f>
        <v>50</v>
      </c>
      <c r="O52" s="53" t="str">
        <f>IF($M52=0,"",INDEX(data[],$M52,O$5+8))</f>
        <v>S01</v>
      </c>
      <c r="P52" s="36" t="str">
        <f>IF($M52=0,"",INDEX(data[],$M52,P$5+8))</f>
        <v>Supplier S1</v>
      </c>
      <c r="Q52" s="42">
        <f t="shared" si="10"/>
        <v>3300000</v>
      </c>
      <c r="R52" s="43">
        <f>IF($M52=0,0,INDEX(data[],$M52,Q$5))</f>
        <v>275000</v>
      </c>
      <c r="S52" s="44">
        <f>IF($M52=0,0,INDEX(data[],$M52,R$5))</f>
        <v>275000</v>
      </c>
      <c r="T52" s="44">
        <f>IF($M52=0,0,INDEX(data[],$M52,S$5))</f>
        <v>275000</v>
      </c>
      <c r="U52" s="44">
        <f>IF($M52=0,0,INDEX(data[],$M52,T$5))</f>
        <v>275000</v>
      </c>
      <c r="V52" s="44">
        <f>IF($M52=0,0,INDEX(data[],$M52,U$5))</f>
        <v>275000</v>
      </c>
      <c r="W52" s="44">
        <f>IF($M52=0,0,INDEX(data[],$M52,V$5))</f>
        <v>275000</v>
      </c>
      <c r="X52" s="44">
        <f>IF($M52=0,0,INDEX(data[],$M52,W$5))</f>
        <v>275000</v>
      </c>
      <c r="Y52" s="44">
        <f>IF($M52=0,0,INDEX(data[],$M52,X$5))</f>
        <v>275000</v>
      </c>
      <c r="Z52" s="44">
        <f>IF($M52=0,0,INDEX(data[],$M52,Y$5))</f>
        <v>275000</v>
      </c>
      <c r="AA52" s="44">
        <f>IF($M52=0,0,INDEX(data[],$M52,Z$5))</f>
        <v>275000</v>
      </c>
      <c r="AB52" s="44">
        <f>IF($M52=0,0,INDEX(data[],$M52,AA$5))</f>
        <v>275000</v>
      </c>
      <c r="AC52" s="45">
        <f>IF($M52=0,0,INDEX(data[],$M52,AB$5))</f>
        <v>275000</v>
      </c>
      <c r="AD52" s="8"/>
    </row>
    <row r="53" spans="2:30" x14ac:dyDescent="0.3">
      <c r="B53" s="19">
        <v>20200</v>
      </c>
      <c r="C53" s="20">
        <v>2</v>
      </c>
      <c r="D53">
        <v>2</v>
      </c>
      <c r="E53" s="20">
        <f t="shared" si="6"/>
        <v>0</v>
      </c>
      <c r="F53" s="20">
        <f t="shared" si="7"/>
        <v>1</v>
      </c>
      <c r="G53" s="20">
        <f t="shared" si="8"/>
        <v>0</v>
      </c>
      <c r="H53" t="s">
        <v>198</v>
      </c>
      <c r="I53" s="2" t="s">
        <v>133</v>
      </c>
      <c r="J53" t="s">
        <v>138</v>
      </c>
      <c r="K53"/>
      <c r="L53" t="str">
        <f t="shared" si="11"/>
        <v>subaccounts.200.S02</v>
      </c>
      <c r="M53" s="20">
        <f>IF(L53="",0, IFERROR(MATCH($L53,data[code],0),0))</f>
        <v>51</v>
      </c>
      <c r="O53" s="53" t="str">
        <f>IF($M53=0,"",INDEX(data[],$M53,O$5+8))</f>
        <v>S02</v>
      </c>
      <c r="P53" s="36" t="str">
        <f>IF($M53=0,"",INDEX(data[],$M53,P$5+8))</f>
        <v>Supplier S2</v>
      </c>
      <c r="Q53" s="42">
        <f t="shared" si="10"/>
        <v>1800000</v>
      </c>
      <c r="R53" s="43">
        <f>IF($M53=0,0,INDEX(data[],$M53,Q$5))</f>
        <v>150000</v>
      </c>
      <c r="S53" s="44">
        <f>IF($M53=0,0,INDEX(data[],$M53,R$5))</f>
        <v>150000</v>
      </c>
      <c r="T53" s="44">
        <f>IF($M53=0,0,INDEX(data[],$M53,S$5))</f>
        <v>150000</v>
      </c>
      <c r="U53" s="44">
        <f>IF($M53=0,0,INDEX(data[],$M53,T$5))</f>
        <v>150000</v>
      </c>
      <c r="V53" s="44">
        <f>IF($M53=0,0,INDEX(data[],$M53,U$5))</f>
        <v>150000</v>
      </c>
      <c r="W53" s="44">
        <f>IF($M53=0,0,INDEX(data[],$M53,V$5))</f>
        <v>150000</v>
      </c>
      <c r="X53" s="44">
        <f>IF($M53=0,0,INDEX(data[],$M53,W$5))</f>
        <v>150000</v>
      </c>
      <c r="Y53" s="44">
        <f>IF($M53=0,0,INDEX(data[],$M53,X$5))</f>
        <v>150000</v>
      </c>
      <c r="Z53" s="44">
        <f>IF($M53=0,0,INDEX(data[],$M53,Y$5))</f>
        <v>150000</v>
      </c>
      <c r="AA53" s="44">
        <f>IF($M53=0,0,INDEX(data[],$M53,Z$5))</f>
        <v>150000</v>
      </c>
      <c r="AB53" s="44">
        <f>IF($M53=0,0,INDEX(data[],$M53,AA$5))</f>
        <v>150000</v>
      </c>
      <c r="AC53" s="45">
        <f>IF($M53=0,0,INDEX(data[],$M53,AB$5))</f>
        <v>150000</v>
      </c>
      <c r="AD53" s="8"/>
    </row>
    <row r="54" spans="2:30" x14ac:dyDescent="0.3">
      <c r="B54" s="19">
        <v>20210</v>
      </c>
      <c r="C54" s="20">
        <v>2</v>
      </c>
      <c r="D54">
        <v>2</v>
      </c>
      <c r="E54" s="20">
        <f t="shared" si="6"/>
        <v>0</v>
      </c>
      <c r="F54" s="20">
        <f t="shared" si="7"/>
        <v>1</v>
      </c>
      <c r="G54" s="20">
        <f t="shared" si="8"/>
        <v>0</v>
      </c>
      <c r="H54" t="s">
        <v>198</v>
      </c>
      <c r="I54" s="2" t="s">
        <v>133</v>
      </c>
      <c r="J54" t="s">
        <v>139</v>
      </c>
      <c r="K54"/>
      <c r="L54" t="str">
        <f t="shared" si="11"/>
        <v>subaccounts.200.S03</v>
      </c>
      <c r="M54" s="20">
        <f>IF(L54="",0, IFERROR(MATCH($L54,data[code],0),0))</f>
        <v>52</v>
      </c>
      <c r="O54" s="53" t="str">
        <f>IF($M54=0,"",INDEX(data[],$M54,O$5+8))</f>
        <v>S03</v>
      </c>
      <c r="P54" s="36" t="str">
        <f>IF($M54=0,"",INDEX(data[],$M54,P$5+8))</f>
        <v>Supplier S3</v>
      </c>
      <c r="Q54" s="42">
        <f t="shared" si="10"/>
        <v>1800000</v>
      </c>
      <c r="R54" s="43">
        <f>IF($M54=0,0,INDEX(data[],$M54,Q$5))</f>
        <v>150000</v>
      </c>
      <c r="S54" s="44">
        <f>IF($M54=0,0,INDEX(data[],$M54,R$5))</f>
        <v>150000</v>
      </c>
      <c r="T54" s="44">
        <f>IF($M54=0,0,INDEX(data[],$M54,S$5))</f>
        <v>150000</v>
      </c>
      <c r="U54" s="44">
        <f>IF($M54=0,0,INDEX(data[],$M54,T$5))</f>
        <v>150000</v>
      </c>
      <c r="V54" s="44">
        <f>IF($M54=0,0,INDEX(data[],$M54,U$5))</f>
        <v>150000</v>
      </c>
      <c r="W54" s="44">
        <f>IF($M54=0,0,INDEX(data[],$M54,V$5))</f>
        <v>150000</v>
      </c>
      <c r="X54" s="44">
        <f>IF($M54=0,0,INDEX(data[],$M54,W$5))</f>
        <v>150000</v>
      </c>
      <c r="Y54" s="44">
        <f>IF($M54=0,0,INDEX(data[],$M54,X$5))</f>
        <v>150000</v>
      </c>
      <c r="Z54" s="44">
        <f>IF($M54=0,0,INDEX(data[],$M54,Y$5))</f>
        <v>150000</v>
      </c>
      <c r="AA54" s="44">
        <f>IF($M54=0,0,INDEX(data[],$M54,Z$5))</f>
        <v>150000</v>
      </c>
      <c r="AB54" s="44">
        <f>IF($M54=0,0,INDEX(data[],$M54,AA$5))</f>
        <v>150000</v>
      </c>
      <c r="AC54" s="45">
        <f>IF($M54=0,0,INDEX(data[],$M54,AB$5))</f>
        <v>150000</v>
      </c>
      <c r="AD54" s="8"/>
    </row>
    <row r="55" spans="2:30" x14ac:dyDescent="0.3">
      <c r="B55" s="19">
        <v>20220</v>
      </c>
      <c r="C55" s="20">
        <v>2</v>
      </c>
      <c r="D55">
        <v>2</v>
      </c>
      <c r="E55" s="20">
        <f t="shared" si="6"/>
        <v>0</v>
      </c>
      <c r="F55" s="20">
        <f t="shared" si="7"/>
        <v>1</v>
      </c>
      <c r="G55" s="20">
        <f t="shared" si="8"/>
        <v>0</v>
      </c>
      <c r="H55" t="s">
        <v>198</v>
      </c>
      <c r="I55" s="2" t="s">
        <v>133</v>
      </c>
      <c r="J55" t="s">
        <v>189</v>
      </c>
      <c r="K55"/>
      <c r="L55" t="str">
        <f t="shared" si="11"/>
        <v>subaccounts.200.S04</v>
      </c>
      <c r="M55" s="20">
        <f>IF(L55="",0, IFERROR(MATCH($L55,data[code],0),0))</f>
        <v>53</v>
      </c>
      <c r="O55" s="53" t="str">
        <f>IF($M55=0,"",INDEX(data[],$M55,O$5+8))</f>
        <v>S04</v>
      </c>
      <c r="P55" s="36" t="str">
        <f>IF($M55=0,"",INDEX(data[],$M55,P$5+8))</f>
        <v>Supplier S4</v>
      </c>
      <c r="Q55" s="42">
        <f t="shared" si="10"/>
        <v>2400000</v>
      </c>
      <c r="R55" s="43">
        <f>IF($M55=0,0,INDEX(data[],$M55,Q$5))</f>
        <v>200000</v>
      </c>
      <c r="S55" s="44">
        <f>IF($M55=0,0,INDEX(data[],$M55,R$5))</f>
        <v>200000</v>
      </c>
      <c r="T55" s="44">
        <f>IF($M55=0,0,INDEX(data[],$M55,S$5))</f>
        <v>200000</v>
      </c>
      <c r="U55" s="44">
        <f>IF($M55=0,0,INDEX(data[],$M55,T$5))</f>
        <v>200000</v>
      </c>
      <c r="V55" s="44">
        <f>IF($M55=0,0,INDEX(data[],$M55,U$5))</f>
        <v>200000</v>
      </c>
      <c r="W55" s="44">
        <f>IF($M55=0,0,INDEX(data[],$M55,V$5))</f>
        <v>200000</v>
      </c>
      <c r="X55" s="44">
        <f>IF($M55=0,0,INDEX(data[],$M55,W$5))</f>
        <v>200000</v>
      </c>
      <c r="Y55" s="44">
        <f>IF($M55=0,0,INDEX(data[],$M55,X$5))</f>
        <v>200000</v>
      </c>
      <c r="Z55" s="44">
        <f>IF($M55=0,0,INDEX(data[],$M55,Y$5))</f>
        <v>200000</v>
      </c>
      <c r="AA55" s="44">
        <f>IF($M55=0,0,INDEX(data[],$M55,Z$5))</f>
        <v>200000</v>
      </c>
      <c r="AB55" s="44">
        <f>IF($M55=0,0,INDEX(data[],$M55,AA$5))</f>
        <v>200000</v>
      </c>
      <c r="AC55" s="45">
        <f>IF($M55=0,0,INDEX(data[],$M55,AB$5))</f>
        <v>200000</v>
      </c>
      <c r="AD55" s="8"/>
    </row>
    <row r="56" spans="2:30" hidden="1" x14ac:dyDescent="0.3">
      <c r="B56" s="19">
        <v>20230</v>
      </c>
      <c r="C56" s="20">
        <v>2</v>
      </c>
      <c r="D56">
        <v>2</v>
      </c>
      <c r="E56" s="20">
        <f t="shared" si="6"/>
        <v>1</v>
      </c>
      <c r="F56" s="20">
        <f t="shared" si="7"/>
        <v>0</v>
      </c>
      <c r="G56" s="20">
        <f t="shared" si="8"/>
        <v>0</v>
      </c>
      <c r="H56" t="s">
        <v>198</v>
      </c>
      <c r="I56" s="2" t="s">
        <v>133</v>
      </c>
      <c r="J56" t="s">
        <v>190</v>
      </c>
      <c r="K56"/>
      <c r="L56" t="str">
        <f t="shared" si="11"/>
        <v>subaccounts.200.S05</v>
      </c>
      <c r="M56" s="20">
        <f>IF(L56="",0, IFERROR(MATCH($L56,data[code],0),0))</f>
        <v>0</v>
      </c>
      <c r="O56" s="53" t="str">
        <f>IF($M56=0,"",INDEX(data[],$M56,O$5+8))</f>
        <v/>
      </c>
      <c r="P56" s="36" t="str">
        <f>IF($M56=0,"",INDEX(data[],$M56,P$5+8))</f>
        <v/>
      </c>
      <c r="Q56" s="42">
        <f t="shared" si="10"/>
        <v>0</v>
      </c>
      <c r="R56" s="43">
        <f>IF($M56=0,0,INDEX(data[],$M56,Q$5))</f>
        <v>0</v>
      </c>
      <c r="S56" s="44">
        <f>IF($M56=0,0,INDEX(data[],$M56,R$5))</f>
        <v>0</v>
      </c>
      <c r="T56" s="44">
        <f>IF($M56=0,0,INDEX(data[],$M56,S$5))</f>
        <v>0</v>
      </c>
      <c r="U56" s="44">
        <f>IF($M56=0,0,INDEX(data[],$M56,T$5))</f>
        <v>0</v>
      </c>
      <c r="V56" s="44">
        <f>IF($M56=0,0,INDEX(data[],$M56,U$5))</f>
        <v>0</v>
      </c>
      <c r="W56" s="44">
        <f>IF($M56=0,0,INDEX(data[],$M56,V$5))</f>
        <v>0</v>
      </c>
      <c r="X56" s="44">
        <f>IF($M56=0,0,INDEX(data[],$M56,W$5))</f>
        <v>0</v>
      </c>
      <c r="Y56" s="44">
        <f>IF($M56=0,0,INDEX(data[],$M56,X$5))</f>
        <v>0</v>
      </c>
      <c r="Z56" s="44">
        <f>IF($M56=0,0,INDEX(data[],$M56,Y$5))</f>
        <v>0</v>
      </c>
      <c r="AA56" s="44">
        <f>IF($M56=0,0,INDEX(data[],$M56,Z$5))</f>
        <v>0</v>
      </c>
      <c r="AB56" s="44">
        <f>IF($M56=0,0,INDEX(data[],$M56,AA$5))</f>
        <v>0</v>
      </c>
      <c r="AC56" s="45">
        <f>IF($M56=0,0,INDEX(data[],$M56,AB$5))</f>
        <v>0</v>
      </c>
      <c r="AD56" s="8"/>
    </row>
    <row r="57" spans="2:30" hidden="1" x14ac:dyDescent="0.3">
      <c r="B57" s="19">
        <v>20240</v>
      </c>
      <c r="C57" s="20">
        <v>2</v>
      </c>
      <c r="D57">
        <v>2</v>
      </c>
      <c r="E57" s="20">
        <f t="shared" si="6"/>
        <v>1</v>
      </c>
      <c r="F57" s="20">
        <f t="shared" si="7"/>
        <v>0</v>
      </c>
      <c r="G57" s="20">
        <f t="shared" si="8"/>
        <v>0</v>
      </c>
      <c r="H57"/>
      <c r="I57"/>
      <c r="J57"/>
      <c r="K57"/>
      <c r="L57" t="str">
        <f t="shared" si="11"/>
        <v/>
      </c>
      <c r="M57" s="20">
        <f>IF(L57="",0, IFERROR(MATCH($L57,data[code],0),0))</f>
        <v>0</v>
      </c>
      <c r="O57" s="53" t="str">
        <f>IF($M57=0,"",INDEX(data[],$M57,O$5+8))</f>
        <v/>
      </c>
      <c r="P57" s="36" t="str">
        <f>IF($M57=0,"",INDEX(data[],$M57,P$5+8))</f>
        <v/>
      </c>
      <c r="Q57" s="42">
        <f t="shared" si="10"/>
        <v>0</v>
      </c>
      <c r="R57" s="43">
        <f>IF($M57=0,0,INDEX(data[],$M57,Q$5))</f>
        <v>0</v>
      </c>
      <c r="S57" s="44">
        <f>IF($M57=0,0,INDEX(data[],$M57,R$5))</f>
        <v>0</v>
      </c>
      <c r="T57" s="44">
        <f>IF($M57=0,0,INDEX(data[],$M57,S$5))</f>
        <v>0</v>
      </c>
      <c r="U57" s="44">
        <f>IF($M57=0,0,INDEX(data[],$M57,T$5))</f>
        <v>0</v>
      </c>
      <c r="V57" s="44">
        <f>IF($M57=0,0,INDEX(data[],$M57,U$5))</f>
        <v>0</v>
      </c>
      <c r="W57" s="44">
        <f>IF($M57=0,0,INDEX(data[],$M57,V$5))</f>
        <v>0</v>
      </c>
      <c r="X57" s="44">
        <f>IF($M57=0,0,INDEX(data[],$M57,W$5))</f>
        <v>0</v>
      </c>
      <c r="Y57" s="44">
        <f>IF($M57=0,0,INDEX(data[],$M57,X$5))</f>
        <v>0</v>
      </c>
      <c r="Z57" s="44">
        <f>IF($M57=0,0,INDEX(data[],$M57,Y$5))</f>
        <v>0</v>
      </c>
      <c r="AA57" s="44">
        <f>IF($M57=0,0,INDEX(data[],$M57,Z$5))</f>
        <v>0</v>
      </c>
      <c r="AB57" s="44">
        <f>IF($M57=0,0,INDEX(data[],$M57,AA$5))</f>
        <v>0</v>
      </c>
      <c r="AC57" s="45">
        <f>IF($M57=0,0,INDEX(data[],$M57,AB$5))</f>
        <v>0</v>
      </c>
      <c r="AD57" s="8"/>
    </row>
    <row r="58" spans="2:30" ht="15" thickBot="1" x14ac:dyDescent="0.35">
      <c r="B58" s="19">
        <v>20250</v>
      </c>
      <c r="C58" s="20">
        <v>2</v>
      </c>
      <c r="D58">
        <v>0</v>
      </c>
      <c r="E58" s="20">
        <f t="shared" si="6"/>
        <v>1</v>
      </c>
      <c r="F58" s="20">
        <f t="shared" si="7"/>
        <v>1</v>
      </c>
      <c r="G58" s="20">
        <f t="shared" si="8"/>
        <v>0</v>
      </c>
      <c r="H58"/>
      <c r="I58"/>
      <c r="J58"/>
      <c r="K58"/>
      <c r="L58" t="str">
        <f t="shared" si="11"/>
        <v/>
      </c>
      <c r="M58" s="20">
        <f>IF(L58="",0, IFERROR(MATCH($L58,data[code],0),0))</f>
        <v>0</v>
      </c>
      <c r="O58" s="54"/>
      <c r="P58" s="33"/>
      <c r="Q58" s="46"/>
      <c r="R58" s="47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9"/>
      <c r="AD58" s="8"/>
    </row>
    <row r="59" spans="2:30" x14ac:dyDescent="0.3">
      <c r="B59" s="19">
        <v>30000</v>
      </c>
      <c r="C59" s="20">
        <v>3</v>
      </c>
      <c r="D59">
        <v>-3</v>
      </c>
      <c r="E59" s="20">
        <f t="shared" si="6"/>
        <v>1</v>
      </c>
      <c r="F59" s="20">
        <f t="shared" si="7"/>
        <v>1</v>
      </c>
      <c r="G59" s="20">
        <f t="shared" si="8"/>
        <v>0</v>
      </c>
      <c r="H59"/>
      <c r="I59"/>
      <c r="J59"/>
      <c r="K59"/>
      <c r="L59" t="str">
        <f t="shared" si="11"/>
        <v/>
      </c>
      <c r="M59" s="20">
        <f>IF(L59="",0, IFERROR(MATCH($L59,data[code],0),0))</f>
        <v>0</v>
      </c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</row>
    <row r="60" spans="2:30" ht="18.600000000000001" thickBot="1" x14ac:dyDescent="0.4">
      <c r="B60" s="19">
        <v>30010</v>
      </c>
      <c r="C60" s="20">
        <v>3</v>
      </c>
      <c r="D60">
        <v>-2</v>
      </c>
      <c r="E60" s="20">
        <f t="shared" si="6"/>
        <v>1</v>
      </c>
      <c r="F60" s="20">
        <f t="shared" si="7"/>
        <v>1</v>
      </c>
      <c r="G60" s="20">
        <f t="shared" si="8"/>
        <v>0</v>
      </c>
      <c r="H60"/>
      <c r="I60"/>
      <c r="J60"/>
      <c r="K60"/>
      <c r="L60" t="str">
        <f t="shared" si="11"/>
        <v/>
      </c>
      <c r="M60" s="20">
        <f>IF(L60="",0, IFERROR(MATCH($L60,data[code],0),0))</f>
        <v>0</v>
      </c>
      <c r="P60" s="29" t="s">
        <v>354</v>
      </c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</row>
    <row r="61" spans="2:30" ht="15" thickBot="1" x14ac:dyDescent="0.35">
      <c r="B61" s="19">
        <v>30020</v>
      </c>
      <c r="C61" s="20">
        <v>3</v>
      </c>
      <c r="D61">
        <v>-1</v>
      </c>
      <c r="E61" s="20">
        <f t="shared" si="6"/>
        <v>1</v>
      </c>
      <c r="F61" s="20">
        <f t="shared" si="7"/>
        <v>1</v>
      </c>
      <c r="G61" s="20">
        <f t="shared" si="8"/>
        <v>0</v>
      </c>
      <c r="H61"/>
      <c r="I61"/>
      <c r="J61"/>
      <c r="K61"/>
      <c r="L61" t="str">
        <f t="shared" si="11"/>
        <v/>
      </c>
      <c r="M61" s="20">
        <f>IF(L61="",0, IFERROR(MATCH($L61,data[code],0),0))</f>
        <v>0</v>
      </c>
      <c r="O61" s="55" t="s">
        <v>267</v>
      </c>
      <c r="P61" s="56" t="s">
        <v>268</v>
      </c>
      <c r="Q61" s="57" t="s">
        <v>269</v>
      </c>
      <c r="R61" s="58" t="s">
        <v>270</v>
      </c>
      <c r="S61" s="59" t="s">
        <v>271</v>
      </c>
      <c r="T61" s="59" t="s">
        <v>272</v>
      </c>
      <c r="U61" s="59" t="s">
        <v>273</v>
      </c>
      <c r="V61" s="59" t="s">
        <v>274</v>
      </c>
      <c r="W61" s="59" t="s">
        <v>275</v>
      </c>
      <c r="X61" s="59" t="s">
        <v>276</v>
      </c>
      <c r="Y61" s="59" t="s">
        <v>277</v>
      </c>
      <c r="Z61" s="59" t="s">
        <v>278</v>
      </c>
      <c r="AA61" s="59" t="s">
        <v>279</v>
      </c>
      <c r="AB61" s="59" t="s">
        <v>280</v>
      </c>
      <c r="AC61" s="60" t="s">
        <v>281</v>
      </c>
      <c r="AD61" s="8"/>
    </row>
    <row r="62" spans="2:30" x14ac:dyDescent="0.3">
      <c r="B62" s="19">
        <v>30030</v>
      </c>
      <c r="C62" s="20">
        <v>3</v>
      </c>
      <c r="D62">
        <v>0</v>
      </c>
      <c r="E62" s="20">
        <f t="shared" si="6"/>
        <v>1</v>
      </c>
      <c r="F62" s="20">
        <f t="shared" si="7"/>
        <v>1</v>
      </c>
      <c r="G62" s="20">
        <f t="shared" si="8"/>
        <v>0</v>
      </c>
      <c r="H62"/>
      <c r="I62"/>
      <c r="J62"/>
      <c r="K62"/>
      <c r="L62" t="str">
        <f t="shared" si="11"/>
        <v/>
      </c>
      <c r="M62" s="20">
        <f>IF(L62="",0, IFERROR(MATCH($L62,data[code],0),0))</f>
        <v>0</v>
      </c>
      <c r="O62" s="52"/>
      <c r="P62" s="30"/>
      <c r="Q62" s="38"/>
      <c r="R62" s="3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1"/>
      <c r="AD62" s="8"/>
    </row>
    <row r="63" spans="2:30" x14ac:dyDescent="0.3">
      <c r="B63" s="19">
        <v>30040</v>
      </c>
      <c r="C63" s="20">
        <v>3</v>
      </c>
      <c r="D63">
        <v>1</v>
      </c>
      <c r="E63" s="20">
        <f t="shared" si="6"/>
        <v>0</v>
      </c>
      <c r="F63" s="20">
        <f t="shared" si="7"/>
        <v>1</v>
      </c>
      <c r="G63" s="20">
        <f t="shared" si="8"/>
        <v>1</v>
      </c>
      <c r="H63"/>
      <c r="I63"/>
      <c r="J63"/>
      <c r="K63"/>
      <c r="L63" t="str">
        <f t="shared" si="11"/>
        <v/>
      </c>
      <c r="M63" s="20">
        <f>IF(L63="",0, IFERROR(MATCH($L63,data[code],0),0))</f>
        <v>0</v>
      </c>
      <c r="O63" s="53"/>
      <c r="P63" s="31" t="s">
        <v>462</v>
      </c>
      <c r="Q63" s="42">
        <f t="shared" ref="Q63:Q75" si="12">SUMPRODUCT(R63:AC63,$R$3:$AC$3)</f>
        <v>11100000</v>
      </c>
      <c r="R63" s="43">
        <f t="shared" ref="R63:AC63" si="13">R11-R37</f>
        <v>925000</v>
      </c>
      <c r="S63" s="44">
        <f t="shared" si="13"/>
        <v>925000</v>
      </c>
      <c r="T63" s="44">
        <f t="shared" si="13"/>
        <v>925000</v>
      </c>
      <c r="U63" s="44">
        <f t="shared" si="13"/>
        <v>925000</v>
      </c>
      <c r="V63" s="44">
        <f t="shared" si="13"/>
        <v>925000</v>
      </c>
      <c r="W63" s="44">
        <f t="shared" si="13"/>
        <v>925000</v>
      </c>
      <c r="X63" s="44">
        <f t="shared" si="13"/>
        <v>925000</v>
      </c>
      <c r="Y63" s="44">
        <f t="shared" si="13"/>
        <v>925000</v>
      </c>
      <c r="Z63" s="44">
        <f t="shared" si="13"/>
        <v>925000</v>
      </c>
      <c r="AA63" s="44">
        <f t="shared" si="13"/>
        <v>925000</v>
      </c>
      <c r="AB63" s="44">
        <f t="shared" si="13"/>
        <v>925000</v>
      </c>
      <c r="AC63" s="45">
        <f t="shared" si="13"/>
        <v>925000</v>
      </c>
      <c r="AD63" s="8"/>
    </row>
    <row r="64" spans="2:30" x14ac:dyDescent="0.3">
      <c r="B64" s="19">
        <v>30050</v>
      </c>
      <c r="C64" s="20">
        <v>3</v>
      </c>
      <c r="D64">
        <v>2</v>
      </c>
      <c r="E64" s="20">
        <f t="shared" si="6"/>
        <v>0</v>
      </c>
      <c r="F64" s="20">
        <f t="shared" si="7"/>
        <v>1</v>
      </c>
      <c r="G64" s="20">
        <f t="shared" si="8"/>
        <v>0</v>
      </c>
      <c r="H64"/>
      <c r="I64"/>
      <c r="J64"/>
      <c r="K64"/>
      <c r="L64" t="str">
        <f t="shared" si="11"/>
        <v/>
      </c>
      <c r="M64" s="20">
        <f>IF(L64="",0, IFERROR(MATCH($L64,data[code],0),0))</f>
        <v>0</v>
      </c>
      <c r="O64" s="53" t="str">
        <f t="shared" ref="O64:P68" si="14">O12</f>
        <v>P01</v>
      </c>
      <c r="P64" s="36" t="str">
        <f t="shared" si="14"/>
        <v>Product P1</v>
      </c>
      <c r="Q64" s="42">
        <f t="shared" si="12"/>
        <v>3900000</v>
      </c>
      <c r="R64" s="43">
        <f t="shared" ref="R64:AC64" si="15">R12-R38</f>
        <v>325000</v>
      </c>
      <c r="S64" s="44">
        <f t="shared" si="15"/>
        <v>325000</v>
      </c>
      <c r="T64" s="44">
        <f t="shared" si="15"/>
        <v>325000</v>
      </c>
      <c r="U64" s="44">
        <f t="shared" si="15"/>
        <v>325000</v>
      </c>
      <c r="V64" s="44">
        <f t="shared" si="15"/>
        <v>325000</v>
      </c>
      <c r="W64" s="44">
        <f t="shared" si="15"/>
        <v>325000</v>
      </c>
      <c r="X64" s="44">
        <f t="shared" si="15"/>
        <v>325000</v>
      </c>
      <c r="Y64" s="44">
        <f t="shared" si="15"/>
        <v>325000</v>
      </c>
      <c r="Z64" s="44">
        <f t="shared" si="15"/>
        <v>325000</v>
      </c>
      <c r="AA64" s="44">
        <f t="shared" si="15"/>
        <v>325000</v>
      </c>
      <c r="AB64" s="44">
        <f t="shared" si="15"/>
        <v>325000</v>
      </c>
      <c r="AC64" s="45">
        <f t="shared" si="15"/>
        <v>325000</v>
      </c>
      <c r="AD64" s="8"/>
    </row>
    <row r="65" spans="2:30" x14ac:dyDescent="0.3">
      <c r="B65" s="19">
        <v>30060</v>
      </c>
      <c r="C65" s="20">
        <v>3</v>
      </c>
      <c r="D65">
        <v>2</v>
      </c>
      <c r="E65" s="20">
        <f t="shared" si="6"/>
        <v>0</v>
      </c>
      <c r="F65" s="20">
        <f t="shared" si="7"/>
        <v>1</v>
      </c>
      <c r="G65" s="20">
        <f t="shared" si="8"/>
        <v>0</v>
      </c>
      <c r="H65"/>
      <c r="I65"/>
      <c r="J65"/>
      <c r="K65"/>
      <c r="L65" t="str">
        <f t="shared" si="11"/>
        <v/>
      </c>
      <c r="M65" s="20">
        <f>IF(L65="",0, IFERROR(MATCH($L65,data[code],0),0))</f>
        <v>0</v>
      </c>
      <c r="O65" s="53" t="str">
        <f t="shared" si="14"/>
        <v>P02</v>
      </c>
      <c r="P65" s="36" t="str">
        <f t="shared" si="14"/>
        <v>Product P2</v>
      </c>
      <c r="Q65" s="42">
        <f t="shared" si="12"/>
        <v>3600000</v>
      </c>
      <c r="R65" s="43">
        <f t="shared" ref="R65:AC65" si="16">R13-R39</f>
        <v>300000</v>
      </c>
      <c r="S65" s="44">
        <f t="shared" si="16"/>
        <v>300000</v>
      </c>
      <c r="T65" s="44">
        <f t="shared" si="16"/>
        <v>300000</v>
      </c>
      <c r="U65" s="44">
        <f t="shared" si="16"/>
        <v>300000</v>
      </c>
      <c r="V65" s="44">
        <f t="shared" si="16"/>
        <v>300000</v>
      </c>
      <c r="W65" s="44">
        <f t="shared" si="16"/>
        <v>300000</v>
      </c>
      <c r="X65" s="44">
        <f t="shared" si="16"/>
        <v>300000</v>
      </c>
      <c r="Y65" s="44">
        <f t="shared" si="16"/>
        <v>300000</v>
      </c>
      <c r="Z65" s="44">
        <f t="shared" si="16"/>
        <v>300000</v>
      </c>
      <c r="AA65" s="44">
        <f t="shared" si="16"/>
        <v>300000</v>
      </c>
      <c r="AB65" s="44">
        <f t="shared" si="16"/>
        <v>300000</v>
      </c>
      <c r="AC65" s="45">
        <f t="shared" si="16"/>
        <v>300000</v>
      </c>
      <c r="AD65" s="8"/>
    </row>
    <row r="66" spans="2:30" x14ac:dyDescent="0.3">
      <c r="B66" s="19">
        <v>30070</v>
      </c>
      <c r="C66" s="20">
        <v>3</v>
      </c>
      <c r="D66">
        <v>2</v>
      </c>
      <c r="E66" s="20">
        <f t="shared" si="6"/>
        <v>0</v>
      </c>
      <c r="F66" s="20">
        <f t="shared" si="7"/>
        <v>1</v>
      </c>
      <c r="G66" s="20">
        <f t="shared" si="8"/>
        <v>0</v>
      </c>
      <c r="H66"/>
      <c r="I66"/>
      <c r="J66"/>
      <c r="K66"/>
      <c r="L66" t="str">
        <f t="shared" si="11"/>
        <v/>
      </c>
      <c r="M66" s="20">
        <f>IF(L66="",0, IFERROR(MATCH($L66,data[code],0),0))</f>
        <v>0</v>
      </c>
      <c r="O66" s="53" t="str">
        <f t="shared" si="14"/>
        <v>P03</v>
      </c>
      <c r="P66" s="36" t="str">
        <f t="shared" si="14"/>
        <v>Product P3</v>
      </c>
      <c r="Q66" s="42">
        <f t="shared" si="12"/>
        <v>3600000</v>
      </c>
      <c r="R66" s="43">
        <f t="shared" ref="R66:AC66" si="17">R14-R40</f>
        <v>300000</v>
      </c>
      <c r="S66" s="44">
        <f t="shared" si="17"/>
        <v>300000</v>
      </c>
      <c r="T66" s="44">
        <f t="shared" si="17"/>
        <v>300000</v>
      </c>
      <c r="U66" s="44">
        <f t="shared" si="17"/>
        <v>300000</v>
      </c>
      <c r="V66" s="44">
        <f t="shared" si="17"/>
        <v>300000</v>
      </c>
      <c r="W66" s="44">
        <f t="shared" si="17"/>
        <v>300000</v>
      </c>
      <c r="X66" s="44">
        <f t="shared" si="17"/>
        <v>300000</v>
      </c>
      <c r="Y66" s="44">
        <f t="shared" si="17"/>
        <v>300000</v>
      </c>
      <c r="Z66" s="44">
        <f t="shared" si="17"/>
        <v>300000</v>
      </c>
      <c r="AA66" s="44">
        <f t="shared" si="17"/>
        <v>300000</v>
      </c>
      <c r="AB66" s="44">
        <f t="shared" si="17"/>
        <v>300000</v>
      </c>
      <c r="AC66" s="45">
        <f t="shared" si="17"/>
        <v>300000</v>
      </c>
      <c r="AD66" s="8"/>
    </row>
    <row r="67" spans="2:30" hidden="1" x14ac:dyDescent="0.3">
      <c r="B67" s="19">
        <v>30080</v>
      </c>
      <c r="C67" s="20">
        <v>3</v>
      </c>
      <c r="D67">
        <v>2</v>
      </c>
      <c r="E67" s="20">
        <f t="shared" si="6"/>
        <v>1</v>
      </c>
      <c r="F67" s="20">
        <f t="shared" si="7"/>
        <v>0</v>
      </c>
      <c r="G67" s="20">
        <f t="shared" si="8"/>
        <v>0</v>
      </c>
      <c r="H67"/>
      <c r="I67"/>
      <c r="J67"/>
      <c r="K67"/>
      <c r="L67" t="str">
        <f t="shared" si="11"/>
        <v/>
      </c>
      <c r="M67" s="20">
        <f>IF(L67="",0, IFERROR(MATCH($L67,data[code],0),0))</f>
        <v>0</v>
      </c>
      <c r="O67" s="53" t="str">
        <f t="shared" si="14"/>
        <v/>
      </c>
      <c r="P67" s="36" t="str">
        <f t="shared" si="14"/>
        <v/>
      </c>
      <c r="Q67" s="42">
        <f t="shared" si="12"/>
        <v>0</v>
      </c>
      <c r="R67" s="43">
        <f t="shared" ref="R67:AC67" si="18">R15-R41</f>
        <v>0</v>
      </c>
      <c r="S67" s="44">
        <f t="shared" si="18"/>
        <v>0</v>
      </c>
      <c r="T67" s="44">
        <f t="shared" si="18"/>
        <v>0</v>
      </c>
      <c r="U67" s="44">
        <f t="shared" si="18"/>
        <v>0</v>
      </c>
      <c r="V67" s="44">
        <f t="shared" si="18"/>
        <v>0</v>
      </c>
      <c r="W67" s="44">
        <f t="shared" si="18"/>
        <v>0</v>
      </c>
      <c r="X67" s="44">
        <f t="shared" si="18"/>
        <v>0</v>
      </c>
      <c r="Y67" s="44">
        <f t="shared" si="18"/>
        <v>0</v>
      </c>
      <c r="Z67" s="44">
        <f t="shared" si="18"/>
        <v>0</v>
      </c>
      <c r="AA67" s="44">
        <f t="shared" si="18"/>
        <v>0</v>
      </c>
      <c r="AB67" s="44">
        <f t="shared" si="18"/>
        <v>0</v>
      </c>
      <c r="AC67" s="45">
        <f t="shared" si="18"/>
        <v>0</v>
      </c>
      <c r="AD67" s="8"/>
    </row>
    <row r="68" spans="2:30" hidden="1" x14ac:dyDescent="0.3">
      <c r="B68" s="19">
        <v>30090</v>
      </c>
      <c r="C68" s="20">
        <v>3</v>
      </c>
      <c r="D68">
        <v>2</v>
      </c>
      <c r="E68" s="20">
        <f t="shared" si="6"/>
        <v>1</v>
      </c>
      <c r="F68" s="20">
        <f t="shared" si="7"/>
        <v>0</v>
      </c>
      <c r="G68" s="20">
        <f t="shared" si="8"/>
        <v>0</v>
      </c>
      <c r="H68"/>
      <c r="I68"/>
      <c r="J68"/>
      <c r="K68"/>
      <c r="L68" t="str">
        <f t="shared" si="11"/>
        <v/>
      </c>
      <c r="M68" s="20">
        <f>IF(L68="",0, IFERROR(MATCH($L68,data[code],0),0))</f>
        <v>0</v>
      </c>
      <c r="O68" s="53" t="str">
        <f t="shared" si="14"/>
        <v/>
      </c>
      <c r="P68" s="36" t="str">
        <f t="shared" si="14"/>
        <v/>
      </c>
      <c r="Q68" s="42">
        <f t="shared" si="12"/>
        <v>0</v>
      </c>
      <c r="R68" s="43">
        <f t="shared" ref="R68:AC68" si="19">R16-R42</f>
        <v>0</v>
      </c>
      <c r="S68" s="44">
        <f t="shared" si="19"/>
        <v>0</v>
      </c>
      <c r="T68" s="44">
        <f t="shared" si="19"/>
        <v>0</v>
      </c>
      <c r="U68" s="44">
        <f t="shared" si="19"/>
        <v>0</v>
      </c>
      <c r="V68" s="44">
        <f t="shared" si="19"/>
        <v>0</v>
      </c>
      <c r="W68" s="44">
        <f t="shared" si="19"/>
        <v>0</v>
      </c>
      <c r="X68" s="44">
        <f t="shared" si="19"/>
        <v>0</v>
      </c>
      <c r="Y68" s="44">
        <f t="shared" si="19"/>
        <v>0</v>
      </c>
      <c r="Z68" s="44">
        <f t="shared" si="19"/>
        <v>0</v>
      </c>
      <c r="AA68" s="44">
        <f t="shared" si="19"/>
        <v>0</v>
      </c>
      <c r="AB68" s="44">
        <f t="shared" si="19"/>
        <v>0</v>
      </c>
      <c r="AC68" s="45">
        <f t="shared" si="19"/>
        <v>0</v>
      </c>
      <c r="AD68" s="8"/>
    </row>
    <row r="69" spans="2:30" x14ac:dyDescent="0.3">
      <c r="B69" s="19">
        <v>30100</v>
      </c>
      <c r="C69" s="20">
        <v>3</v>
      </c>
      <c r="D69">
        <v>0</v>
      </c>
      <c r="E69" s="20">
        <f t="shared" si="6"/>
        <v>1</v>
      </c>
      <c r="F69" s="20">
        <f t="shared" si="7"/>
        <v>1</v>
      </c>
      <c r="G69" s="20">
        <f t="shared" si="8"/>
        <v>0</v>
      </c>
      <c r="H69"/>
      <c r="I69"/>
      <c r="J69"/>
      <c r="K69"/>
      <c r="L69" t="str">
        <f t="shared" si="11"/>
        <v/>
      </c>
      <c r="M69" s="20">
        <f>IF(L69="",0, IFERROR(MATCH($L69,data[code],0),0))</f>
        <v>0</v>
      </c>
      <c r="O69" s="53"/>
      <c r="P69" s="32"/>
      <c r="Q69" s="42">
        <f t="shared" si="12"/>
        <v>0</v>
      </c>
      <c r="R69" s="43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5"/>
      <c r="AD69" s="8"/>
    </row>
    <row r="70" spans="2:30" x14ac:dyDescent="0.3">
      <c r="B70" s="19">
        <v>30110</v>
      </c>
      <c r="C70" s="20">
        <v>3</v>
      </c>
      <c r="D70">
        <v>1</v>
      </c>
      <c r="E70" s="20">
        <f t="shared" si="6"/>
        <v>0</v>
      </c>
      <c r="F70" s="20">
        <f t="shared" si="7"/>
        <v>1</v>
      </c>
      <c r="G70" s="20">
        <f t="shared" si="8"/>
        <v>1</v>
      </c>
      <c r="H70"/>
      <c r="I70"/>
      <c r="J70"/>
      <c r="K70"/>
      <c r="L70" t="str">
        <f t="shared" si="11"/>
        <v/>
      </c>
      <c r="M70" s="20">
        <f>IF(L70="",0, IFERROR(MATCH($L70,data[code],0),0))</f>
        <v>0</v>
      </c>
      <c r="O70" s="53"/>
      <c r="P70" s="31" t="s">
        <v>463</v>
      </c>
      <c r="Q70" s="42">
        <f t="shared" si="12"/>
        <v>11100000</v>
      </c>
      <c r="R70" s="43">
        <f t="shared" ref="R70:AC70" si="20">R18-R44</f>
        <v>925000</v>
      </c>
      <c r="S70" s="44">
        <f t="shared" si="20"/>
        <v>925000</v>
      </c>
      <c r="T70" s="44">
        <f t="shared" si="20"/>
        <v>925000</v>
      </c>
      <c r="U70" s="44">
        <f t="shared" si="20"/>
        <v>925000</v>
      </c>
      <c r="V70" s="44">
        <f t="shared" si="20"/>
        <v>925000</v>
      </c>
      <c r="W70" s="44">
        <f t="shared" si="20"/>
        <v>925000</v>
      </c>
      <c r="X70" s="44">
        <f t="shared" si="20"/>
        <v>925000</v>
      </c>
      <c r="Y70" s="44">
        <f t="shared" si="20"/>
        <v>925000</v>
      </c>
      <c r="Z70" s="44">
        <f t="shared" si="20"/>
        <v>925000</v>
      </c>
      <c r="AA70" s="44">
        <f t="shared" si="20"/>
        <v>925000</v>
      </c>
      <c r="AB70" s="44">
        <f t="shared" si="20"/>
        <v>925000</v>
      </c>
      <c r="AC70" s="45">
        <f t="shared" si="20"/>
        <v>925000</v>
      </c>
      <c r="AD70" s="8"/>
    </row>
    <row r="71" spans="2:30" x14ac:dyDescent="0.3">
      <c r="B71" s="19">
        <v>30120</v>
      </c>
      <c r="C71" s="20">
        <v>3</v>
      </c>
      <c r="D71">
        <v>2</v>
      </c>
      <c r="E71" s="20">
        <f t="shared" si="6"/>
        <v>0</v>
      </c>
      <c r="F71" s="20">
        <f t="shared" si="7"/>
        <v>1</v>
      </c>
      <c r="G71" s="20">
        <f t="shared" si="8"/>
        <v>0</v>
      </c>
      <c r="H71"/>
      <c r="I71"/>
      <c r="J71"/>
      <c r="K71"/>
      <c r="L71" t="str">
        <f t="shared" ref="L71:L96" si="21">IF(H71=0,"",H71&amp;"."&amp;I71&amp;IF(J71=0,"","."&amp;J71))</f>
        <v/>
      </c>
      <c r="M71" s="20">
        <f>IF(L71="",0, IFERROR(MATCH($L71,data[code],0),0))</f>
        <v>0</v>
      </c>
      <c r="O71" s="53" t="str">
        <f t="shared" ref="O71:P74" si="22">O19</f>
        <v>US</v>
      </c>
      <c r="P71" s="36" t="str">
        <f t="shared" si="22"/>
        <v>USA</v>
      </c>
      <c r="Q71" s="42">
        <f t="shared" si="12"/>
        <v>4800000</v>
      </c>
      <c r="R71" s="43">
        <f t="shared" ref="R71:AC71" si="23">R19-R45</f>
        <v>400000</v>
      </c>
      <c r="S71" s="44">
        <f t="shared" si="23"/>
        <v>400000</v>
      </c>
      <c r="T71" s="44">
        <f t="shared" si="23"/>
        <v>400000</v>
      </c>
      <c r="U71" s="44">
        <f t="shared" si="23"/>
        <v>400000</v>
      </c>
      <c r="V71" s="44">
        <f t="shared" si="23"/>
        <v>400000</v>
      </c>
      <c r="W71" s="44">
        <f t="shared" si="23"/>
        <v>400000</v>
      </c>
      <c r="X71" s="44">
        <f t="shared" si="23"/>
        <v>400000</v>
      </c>
      <c r="Y71" s="44">
        <f t="shared" si="23"/>
        <v>400000</v>
      </c>
      <c r="Z71" s="44">
        <f t="shared" si="23"/>
        <v>400000</v>
      </c>
      <c r="AA71" s="44">
        <f t="shared" si="23"/>
        <v>400000</v>
      </c>
      <c r="AB71" s="44">
        <f t="shared" si="23"/>
        <v>400000</v>
      </c>
      <c r="AC71" s="45">
        <f t="shared" si="23"/>
        <v>400000</v>
      </c>
      <c r="AD71" s="8"/>
    </row>
    <row r="72" spans="2:30" x14ac:dyDescent="0.3">
      <c r="B72" s="19">
        <v>30130</v>
      </c>
      <c r="C72" s="20">
        <v>3</v>
      </c>
      <c r="D72">
        <v>2</v>
      </c>
      <c r="E72" s="20">
        <f t="shared" ref="E72:E96" si="24">IF(SUMPRODUCT(R72:AC72,$R$3:$AC$3)=0,1,0)</f>
        <v>0</v>
      </c>
      <c r="F72" s="20">
        <f t="shared" si="7"/>
        <v>1</v>
      </c>
      <c r="G72" s="20">
        <f t="shared" si="8"/>
        <v>0</v>
      </c>
      <c r="H72"/>
      <c r="I72"/>
      <c r="J72"/>
      <c r="K72"/>
      <c r="L72" t="str">
        <f t="shared" si="21"/>
        <v/>
      </c>
      <c r="M72" s="20">
        <f>IF(L72="",0, IFERROR(MATCH($L72,data[code],0),0))</f>
        <v>0</v>
      </c>
      <c r="O72" s="53" t="str">
        <f t="shared" si="22"/>
        <v>CA</v>
      </c>
      <c r="P72" s="36" t="str">
        <f t="shared" si="22"/>
        <v>Canada</v>
      </c>
      <c r="Q72" s="42">
        <f t="shared" si="12"/>
        <v>900000</v>
      </c>
      <c r="R72" s="43">
        <f t="shared" ref="R72:AC72" si="25">R20-R46</f>
        <v>75000</v>
      </c>
      <c r="S72" s="44">
        <f t="shared" si="25"/>
        <v>75000</v>
      </c>
      <c r="T72" s="44">
        <f t="shared" si="25"/>
        <v>75000</v>
      </c>
      <c r="U72" s="44">
        <f t="shared" si="25"/>
        <v>75000</v>
      </c>
      <c r="V72" s="44">
        <f t="shared" si="25"/>
        <v>75000</v>
      </c>
      <c r="W72" s="44">
        <f t="shared" si="25"/>
        <v>75000</v>
      </c>
      <c r="X72" s="44">
        <f t="shared" si="25"/>
        <v>75000</v>
      </c>
      <c r="Y72" s="44">
        <f t="shared" si="25"/>
        <v>75000</v>
      </c>
      <c r="Z72" s="44">
        <f t="shared" si="25"/>
        <v>75000</v>
      </c>
      <c r="AA72" s="44">
        <f t="shared" si="25"/>
        <v>75000</v>
      </c>
      <c r="AB72" s="44">
        <f t="shared" si="25"/>
        <v>75000</v>
      </c>
      <c r="AC72" s="45">
        <f t="shared" si="25"/>
        <v>75000</v>
      </c>
      <c r="AD72" s="8"/>
    </row>
    <row r="73" spans="2:30" x14ac:dyDescent="0.3">
      <c r="B73" s="19">
        <v>30140</v>
      </c>
      <c r="C73" s="20">
        <v>3</v>
      </c>
      <c r="D73">
        <v>2</v>
      </c>
      <c r="E73" s="20">
        <f t="shared" si="24"/>
        <v>0</v>
      </c>
      <c r="F73" s="20">
        <f t="shared" si="7"/>
        <v>1</v>
      </c>
      <c r="G73" s="20">
        <f t="shared" si="8"/>
        <v>0</v>
      </c>
      <c r="H73"/>
      <c r="I73"/>
      <c r="J73"/>
      <c r="K73"/>
      <c r="L73" t="str">
        <f t="shared" si="21"/>
        <v/>
      </c>
      <c r="M73" s="20">
        <f>IF(L73="",0, IFERROR(MATCH($L73,data[code],0),0))</f>
        <v>0</v>
      </c>
      <c r="O73" s="53" t="str">
        <f t="shared" si="22"/>
        <v>UK</v>
      </c>
      <c r="P73" s="36" t="str">
        <f t="shared" si="22"/>
        <v>UK</v>
      </c>
      <c r="Q73" s="42">
        <f t="shared" si="12"/>
        <v>1800000</v>
      </c>
      <c r="R73" s="43">
        <f t="shared" ref="R73:AC73" si="26">R21-R47</f>
        <v>150000</v>
      </c>
      <c r="S73" s="44">
        <f t="shared" si="26"/>
        <v>150000</v>
      </c>
      <c r="T73" s="44">
        <f t="shared" si="26"/>
        <v>150000</v>
      </c>
      <c r="U73" s="44">
        <f t="shared" si="26"/>
        <v>150000</v>
      </c>
      <c r="V73" s="44">
        <f t="shared" si="26"/>
        <v>150000</v>
      </c>
      <c r="W73" s="44">
        <f t="shared" si="26"/>
        <v>150000</v>
      </c>
      <c r="X73" s="44">
        <f t="shared" si="26"/>
        <v>150000</v>
      </c>
      <c r="Y73" s="44">
        <f t="shared" si="26"/>
        <v>150000</v>
      </c>
      <c r="Z73" s="44">
        <f t="shared" si="26"/>
        <v>150000</v>
      </c>
      <c r="AA73" s="44">
        <f t="shared" si="26"/>
        <v>150000</v>
      </c>
      <c r="AB73" s="44">
        <f t="shared" si="26"/>
        <v>150000</v>
      </c>
      <c r="AC73" s="45">
        <f t="shared" si="26"/>
        <v>150000</v>
      </c>
      <c r="AD73" s="8"/>
    </row>
    <row r="74" spans="2:30" x14ac:dyDescent="0.3">
      <c r="B74" s="19">
        <v>30150</v>
      </c>
      <c r="C74" s="20">
        <v>3</v>
      </c>
      <c r="D74">
        <v>2</v>
      </c>
      <c r="E74" s="20">
        <f t="shared" si="24"/>
        <v>0</v>
      </c>
      <c r="F74" s="20">
        <f t="shared" ref="F74:F101" si="27">IF(AND(OR($C$1=0,$C74=$C$1),OR($D$1=0,$D74&lt;=$D$1),OR($E$1=1,$E74=0,$D74&lt;=0)),1,0)</f>
        <v>1</v>
      </c>
      <c r="G74" s="20">
        <f t="shared" si="8"/>
        <v>0</v>
      </c>
      <c r="H74"/>
      <c r="I74"/>
      <c r="J74"/>
      <c r="K74"/>
      <c r="L74" t="str">
        <f t="shared" si="21"/>
        <v/>
      </c>
      <c r="M74" s="20">
        <f>IF(L74="",0, IFERROR(MATCH($L74,data[code],0),0))</f>
        <v>0</v>
      </c>
      <c r="O74" s="53" t="str">
        <f t="shared" si="22"/>
        <v>DE</v>
      </c>
      <c r="P74" s="36" t="str">
        <f t="shared" si="22"/>
        <v>Germany</v>
      </c>
      <c r="Q74" s="42">
        <f t="shared" si="12"/>
        <v>1800000</v>
      </c>
      <c r="R74" s="43">
        <f t="shared" ref="R74:AC74" si="28">R22-R48</f>
        <v>150000</v>
      </c>
      <c r="S74" s="44">
        <f t="shared" si="28"/>
        <v>150000</v>
      </c>
      <c r="T74" s="44">
        <f t="shared" si="28"/>
        <v>150000</v>
      </c>
      <c r="U74" s="44">
        <f t="shared" si="28"/>
        <v>150000</v>
      </c>
      <c r="V74" s="44">
        <f t="shared" si="28"/>
        <v>150000</v>
      </c>
      <c r="W74" s="44">
        <f t="shared" si="28"/>
        <v>150000</v>
      </c>
      <c r="X74" s="44">
        <f t="shared" si="28"/>
        <v>150000</v>
      </c>
      <c r="Y74" s="44">
        <f t="shared" si="28"/>
        <v>150000</v>
      </c>
      <c r="Z74" s="44">
        <f t="shared" si="28"/>
        <v>150000</v>
      </c>
      <c r="AA74" s="44">
        <f t="shared" si="28"/>
        <v>150000</v>
      </c>
      <c r="AB74" s="44">
        <f t="shared" si="28"/>
        <v>150000</v>
      </c>
      <c r="AC74" s="45">
        <f t="shared" si="28"/>
        <v>150000</v>
      </c>
      <c r="AD74" s="8"/>
    </row>
    <row r="75" spans="2:30" x14ac:dyDescent="0.3">
      <c r="B75" s="19">
        <v>30160</v>
      </c>
      <c r="C75" s="20">
        <v>3</v>
      </c>
      <c r="D75">
        <v>2</v>
      </c>
      <c r="E75" s="20">
        <f t="shared" si="24"/>
        <v>0</v>
      </c>
      <c r="F75" s="20">
        <f t="shared" si="27"/>
        <v>1</v>
      </c>
      <c r="G75" s="20">
        <f t="shared" ref="G75:G96" si="29">IF(AND(D75=1,$D$1&lt;&gt;1),1,0)</f>
        <v>0</v>
      </c>
      <c r="H75"/>
      <c r="I75"/>
      <c r="J75"/>
      <c r="K75"/>
      <c r="L75" t="str">
        <f t="shared" si="21"/>
        <v/>
      </c>
      <c r="M75" s="20">
        <f>IF(L75="",0, IFERROR(MATCH($L75,data[code],0),0))</f>
        <v>0</v>
      </c>
      <c r="O75" s="53" t="str">
        <f t="shared" ref="O75:P75" si="30">O23</f>
        <v>FR</v>
      </c>
      <c r="P75" s="36" t="str">
        <f t="shared" si="30"/>
        <v>France</v>
      </c>
      <c r="Q75" s="42">
        <f t="shared" si="12"/>
        <v>1800000</v>
      </c>
      <c r="R75" s="43">
        <f t="shared" ref="R75:AC75" si="31">R23-R49</f>
        <v>150000</v>
      </c>
      <c r="S75" s="44">
        <f t="shared" si="31"/>
        <v>150000</v>
      </c>
      <c r="T75" s="44">
        <f t="shared" si="31"/>
        <v>150000</v>
      </c>
      <c r="U75" s="44">
        <f t="shared" si="31"/>
        <v>150000</v>
      </c>
      <c r="V75" s="44">
        <f t="shared" si="31"/>
        <v>150000</v>
      </c>
      <c r="W75" s="44">
        <f t="shared" si="31"/>
        <v>150000</v>
      </c>
      <c r="X75" s="44">
        <f t="shared" si="31"/>
        <v>150000</v>
      </c>
      <c r="Y75" s="44">
        <f t="shared" si="31"/>
        <v>150000</v>
      </c>
      <c r="Z75" s="44">
        <f t="shared" si="31"/>
        <v>150000</v>
      </c>
      <c r="AA75" s="44">
        <f t="shared" si="31"/>
        <v>150000</v>
      </c>
      <c r="AB75" s="44">
        <f t="shared" si="31"/>
        <v>150000</v>
      </c>
      <c r="AC75" s="45">
        <f t="shared" si="31"/>
        <v>150000</v>
      </c>
      <c r="AD75" s="8"/>
    </row>
    <row r="76" spans="2:30" ht="15" thickBot="1" x14ac:dyDescent="0.35">
      <c r="B76" s="19">
        <v>30170</v>
      </c>
      <c r="C76" s="20">
        <v>3</v>
      </c>
      <c r="D76">
        <v>0</v>
      </c>
      <c r="E76" s="20">
        <f t="shared" si="24"/>
        <v>1</v>
      </c>
      <c r="F76" s="20">
        <f t="shared" si="27"/>
        <v>1</v>
      </c>
      <c r="G76" s="20">
        <f t="shared" si="29"/>
        <v>0</v>
      </c>
      <c r="H76"/>
      <c r="I76"/>
      <c r="J76"/>
      <c r="K76"/>
      <c r="L76" t="str">
        <f t="shared" si="21"/>
        <v/>
      </c>
      <c r="M76" s="20">
        <f>IF(L76="",0, IFERROR(MATCH($L76,data[code],0),0))</f>
        <v>0</v>
      </c>
      <c r="O76" s="54"/>
      <c r="P76" s="33"/>
      <c r="Q76" s="46"/>
      <c r="R76" s="47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9"/>
      <c r="AD76" s="8"/>
    </row>
    <row r="77" spans="2:30" x14ac:dyDescent="0.3">
      <c r="B77" s="19">
        <v>40000</v>
      </c>
      <c r="C77" s="20">
        <v>4</v>
      </c>
      <c r="D77">
        <v>-3</v>
      </c>
      <c r="E77" s="20">
        <f t="shared" si="24"/>
        <v>1</v>
      </c>
      <c r="F77" s="20">
        <f t="shared" si="27"/>
        <v>1</v>
      </c>
      <c r="G77" s="20">
        <f t="shared" si="29"/>
        <v>0</v>
      </c>
      <c r="H77"/>
      <c r="I77"/>
      <c r="J77"/>
      <c r="K77"/>
      <c r="L77" t="str">
        <f t="shared" si="21"/>
        <v/>
      </c>
      <c r="M77" s="20">
        <f>IF(L77="",0, IFERROR(MATCH($L77,data[code],0),0))</f>
        <v>0</v>
      </c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</row>
    <row r="78" spans="2:30" ht="18.600000000000001" thickBot="1" x14ac:dyDescent="0.4">
      <c r="B78" s="19">
        <v>40010</v>
      </c>
      <c r="C78" s="20">
        <v>4</v>
      </c>
      <c r="D78">
        <v>-2</v>
      </c>
      <c r="E78" s="20">
        <f t="shared" si="24"/>
        <v>1</v>
      </c>
      <c r="F78" s="20">
        <f t="shared" si="27"/>
        <v>1</v>
      </c>
      <c r="G78" s="20">
        <f t="shared" si="29"/>
        <v>0</v>
      </c>
      <c r="H78"/>
      <c r="I78"/>
      <c r="J78"/>
      <c r="K78"/>
      <c r="L78" t="str">
        <f t="shared" si="21"/>
        <v/>
      </c>
      <c r="M78" s="20">
        <f>IF(L78="",0, IFERROR(MATCH($L78,data[code],0),0))</f>
        <v>0</v>
      </c>
      <c r="P78" s="29" t="s">
        <v>466</v>
      </c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</row>
    <row r="79" spans="2:30" ht="15" thickBot="1" x14ac:dyDescent="0.35">
      <c r="B79" s="19">
        <v>40020</v>
      </c>
      <c r="C79" s="20">
        <v>4</v>
      </c>
      <c r="D79">
        <v>-1</v>
      </c>
      <c r="E79" s="20">
        <f t="shared" si="24"/>
        <v>1</v>
      </c>
      <c r="F79" s="20">
        <f t="shared" si="27"/>
        <v>1</v>
      </c>
      <c r="G79" s="20">
        <f t="shared" si="29"/>
        <v>0</v>
      </c>
      <c r="H79"/>
      <c r="I79"/>
      <c r="J79"/>
      <c r="K79"/>
      <c r="L79" t="str">
        <f t="shared" si="21"/>
        <v/>
      </c>
      <c r="M79" s="20">
        <f>IF(L79="",0, IFERROR(MATCH($L79,data[code],0),0))</f>
        <v>0</v>
      </c>
      <c r="O79" s="55" t="s">
        <v>267</v>
      </c>
      <c r="P79" s="56" t="s">
        <v>268</v>
      </c>
      <c r="Q79" s="57" t="s">
        <v>269</v>
      </c>
      <c r="R79" s="58" t="s">
        <v>270</v>
      </c>
      <c r="S79" s="59" t="s">
        <v>271</v>
      </c>
      <c r="T79" s="59" t="s">
        <v>272</v>
      </c>
      <c r="U79" s="59" t="s">
        <v>273</v>
      </c>
      <c r="V79" s="59" t="s">
        <v>274</v>
      </c>
      <c r="W79" s="59" t="s">
        <v>275</v>
      </c>
      <c r="X79" s="59" t="s">
        <v>276</v>
      </c>
      <c r="Y79" s="59" t="s">
        <v>277</v>
      </c>
      <c r="Z79" s="59" t="s">
        <v>278</v>
      </c>
      <c r="AA79" s="59" t="s">
        <v>279</v>
      </c>
      <c r="AB79" s="59" t="s">
        <v>280</v>
      </c>
      <c r="AC79" s="60" t="s">
        <v>281</v>
      </c>
      <c r="AD79" s="8"/>
    </row>
    <row r="80" spans="2:30" x14ac:dyDescent="0.3">
      <c r="B80" s="19">
        <v>40030</v>
      </c>
      <c r="C80" s="20">
        <v>4</v>
      </c>
      <c r="D80">
        <v>0</v>
      </c>
      <c r="E80" s="20">
        <f t="shared" si="24"/>
        <v>1</v>
      </c>
      <c r="F80" s="20">
        <f t="shared" si="27"/>
        <v>1</v>
      </c>
      <c r="G80" s="20">
        <f t="shared" si="29"/>
        <v>0</v>
      </c>
      <c r="H80"/>
      <c r="I80"/>
      <c r="J80"/>
      <c r="K80"/>
      <c r="L80" t="str">
        <f t="shared" si="21"/>
        <v/>
      </c>
      <c r="M80" s="20">
        <f>IF(L80="",0, IFERROR(MATCH($L80,data[code],0),0))</f>
        <v>0</v>
      </c>
      <c r="O80" s="52"/>
      <c r="P80" s="30"/>
      <c r="Q80" s="38"/>
      <c r="R80" s="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1"/>
      <c r="AD80" s="8"/>
    </row>
    <row r="81" spans="2:30" x14ac:dyDescent="0.3">
      <c r="B81" s="19">
        <v>40040</v>
      </c>
      <c r="C81" s="20">
        <v>4</v>
      </c>
      <c r="D81">
        <v>1</v>
      </c>
      <c r="E81" s="20">
        <f t="shared" si="24"/>
        <v>0</v>
      </c>
      <c r="F81" s="20">
        <f t="shared" si="27"/>
        <v>1</v>
      </c>
      <c r="G81" s="20">
        <f t="shared" si="29"/>
        <v>1</v>
      </c>
      <c r="H81" t="s">
        <v>193</v>
      </c>
      <c r="I81">
        <v>100</v>
      </c>
      <c r="J81"/>
      <c r="K81"/>
      <c r="L81" t="str">
        <f t="shared" si="21"/>
        <v>accounts.100</v>
      </c>
      <c r="M81" s="20">
        <f>IF(L81="",0, IFERROR(MATCH($L81,data[code],0),0))</f>
        <v>1</v>
      </c>
      <c r="O81" s="53" t="str">
        <f>IF($M81=0,"",INDEX(data[],$M81,O$5))</f>
        <v>100</v>
      </c>
      <c r="P81" s="31" t="str">
        <f>IF($M81=0,"",INDEX(data[],$M81,P$5))</f>
        <v>Revenue</v>
      </c>
      <c r="Q81" s="42">
        <f t="shared" ref="Q81:Q92" si="32">SUMPRODUCT(R81:AC81,$R$3:$AC$3)</f>
        <v>20400000</v>
      </c>
      <c r="R81" s="43">
        <f>IF($M81=0,0,INDEX(data[],$M81,Q$5))</f>
        <v>1700000</v>
      </c>
      <c r="S81" s="44">
        <f>IF($M81=0,0,INDEX(data[],$M81,R$5))</f>
        <v>1700000</v>
      </c>
      <c r="T81" s="44">
        <f>IF($M81=0,0,INDEX(data[],$M81,S$5))</f>
        <v>1700000</v>
      </c>
      <c r="U81" s="44">
        <f>IF($M81=0,0,INDEX(data[],$M81,T$5))</f>
        <v>1700000</v>
      </c>
      <c r="V81" s="44">
        <f>IF($M81=0,0,INDEX(data[],$M81,U$5))</f>
        <v>1700000</v>
      </c>
      <c r="W81" s="44">
        <f>IF($M81=0,0,INDEX(data[],$M81,V$5))</f>
        <v>1700000</v>
      </c>
      <c r="X81" s="44">
        <f>IF($M81=0,0,INDEX(data[],$M81,W$5))</f>
        <v>1700000</v>
      </c>
      <c r="Y81" s="44">
        <f>IF($M81=0,0,INDEX(data[],$M81,X$5))</f>
        <v>1700000</v>
      </c>
      <c r="Z81" s="44">
        <f>IF($M81=0,0,INDEX(data[],$M81,Y$5))</f>
        <v>1700000</v>
      </c>
      <c r="AA81" s="44">
        <f>IF($M81=0,0,INDEX(data[],$M81,Z$5))</f>
        <v>1700000</v>
      </c>
      <c r="AB81" s="44">
        <f>IF($M81=0,0,INDEX(data[],$M81,AA$5))</f>
        <v>1700000</v>
      </c>
      <c r="AC81" s="45">
        <f>IF($M81=0,0,INDEX(data[],$M81,AB$5))</f>
        <v>1700000</v>
      </c>
      <c r="AD81" s="8"/>
    </row>
    <row r="82" spans="2:30" x14ac:dyDescent="0.3">
      <c r="B82" s="19">
        <v>40050</v>
      </c>
      <c r="C82" s="20">
        <v>4</v>
      </c>
      <c r="D82">
        <v>0</v>
      </c>
      <c r="E82" s="20">
        <f t="shared" si="24"/>
        <v>1</v>
      </c>
      <c r="F82" s="20">
        <f t="shared" si="27"/>
        <v>1</v>
      </c>
      <c r="G82" s="20">
        <f t="shared" si="29"/>
        <v>0</v>
      </c>
      <c r="H82"/>
      <c r="I82"/>
      <c r="J82"/>
      <c r="K82"/>
      <c r="L82" t="str">
        <f t="shared" si="21"/>
        <v/>
      </c>
      <c r="M82" s="20">
        <f>IF(L82="",0, IFERROR(MATCH($L82,data[code],0),0))</f>
        <v>0</v>
      </c>
      <c r="O82" s="53" t="str">
        <f>IF($M82=0,"",INDEX(data[],$M82,O$5))</f>
        <v/>
      </c>
      <c r="P82" s="36" t="str">
        <f>IF($M82=0,"",INDEX(data[],$M82,P$5))</f>
        <v/>
      </c>
      <c r="Q82" s="42">
        <f t="shared" si="32"/>
        <v>0</v>
      </c>
      <c r="R82" s="43">
        <f>IF($M82=0,0,INDEX(data[],$M82,Q$5))</f>
        <v>0</v>
      </c>
      <c r="S82" s="44">
        <f>IF($M82=0,0,INDEX(data[],$M82,R$5))</f>
        <v>0</v>
      </c>
      <c r="T82" s="44">
        <f>IF($M82=0,0,INDEX(data[],$M82,S$5))</f>
        <v>0</v>
      </c>
      <c r="U82" s="44">
        <f>IF($M82=0,0,INDEX(data[],$M82,T$5))</f>
        <v>0</v>
      </c>
      <c r="V82" s="44">
        <f>IF($M82=0,0,INDEX(data[],$M82,U$5))</f>
        <v>0</v>
      </c>
      <c r="W82" s="44">
        <f>IF($M82=0,0,INDEX(data[],$M82,V$5))</f>
        <v>0</v>
      </c>
      <c r="X82" s="44">
        <f>IF($M82=0,0,INDEX(data[],$M82,W$5))</f>
        <v>0</v>
      </c>
      <c r="Y82" s="44">
        <f>IF($M82=0,0,INDEX(data[],$M82,X$5))</f>
        <v>0</v>
      </c>
      <c r="Z82" s="44">
        <f>IF($M82=0,0,INDEX(data[],$M82,Y$5))</f>
        <v>0</v>
      </c>
      <c r="AA82" s="44">
        <f>IF($M82=0,0,INDEX(data[],$M82,Z$5))</f>
        <v>0</v>
      </c>
      <c r="AB82" s="44">
        <f>IF($M82=0,0,INDEX(data[],$M82,AA$5))</f>
        <v>0</v>
      </c>
      <c r="AC82" s="45">
        <f>IF($M82=0,0,INDEX(data[],$M82,AB$5))</f>
        <v>0</v>
      </c>
      <c r="AD82" s="8"/>
    </row>
    <row r="83" spans="2:30" x14ac:dyDescent="0.3">
      <c r="B83" s="19">
        <v>40060</v>
      </c>
      <c r="C83" s="20">
        <v>4</v>
      </c>
      <c r="D83">
        <v>1</v>
      </c>
      <c r="E83" s="20">
        <f t="shared" si="24"/>
        <v>0</v>
      </c>
      <c r="F83" s="20">
        <f t="shared" si="27"/>
        <v>1</v>
      </c>
      <c r="G83" s="20">
        <f t="shared" si="29"/>
        <v>1</v>
      </c>
      <c r="H83" t="s">
        <v>193</v>
      </c>
      <c r="I83">
        <v>200</v>
      </c>
      <c r="J83"/>
      <c r="K83"/>
      <c r="L83" t="str">
        <f t="shared" ref="L83" si="33">IF(H83=0,"",H83&amp;"."&amp;I83&amp;IF(J83=0,"","."&amp;J83))</f>
        <v>accounts.200</v>
      </c>
      <c r="M83" s="20">
        <f>IF(L83="",0, IFERROR(MATCH($L83,data[code],0),0))</f>
        <v>2</v>
      </c>
      <c r="O83" s="53" t="str">
        <f>IF($M83=0,"",INDEX(data[],$M83,O$5))</f>
        <v>200</v>
      </c>
      <c r="P83" s="36" t="str">
        <f>IF($M83=0,"",INDEX(data[],$M83,P$5))</f>
        <v>Expenses</v>
      </c>
      <c r="Q83" s="42">
        <f t="shared" ref="Q83" si="34">SUMPRODUCT(R83:AC83,$R$3:$AC$3)</f>
        <v>9300000</v>
      </c>
      <c r="R83" s="43">
        <f>IF($M83=0,0,INDEX(data[],$M83,Q$5))</f>
        <v>775000</v>
      </c>
      <c r="S83" s="44">
        <f>IF($M83=0,0,INDEX(data[],$M83,R$5))</f>
        <v>775000</v>
      </c>
      <c r="T83" s="44">
        <f>IF($M83=0,0,INDEX(data[],$M83,S$5))</f>
        <v>775000</v>
      </c>
      <c r="U83" s="44">
        <f>IF($M83=0,0,INDEX(data[],$M83,T$5))</f>
        <v>775000</v>
      </c>
      <c r="V83" s="44">
        <f>IF($M83=0,0,INDEX(data[],$M83,U$5))</f>
        <v>775000</v>
      </c>
      <c r="W83" s="44">
        <f>IF($M83=0,0,INDEX(data[],$M83,V$5))</f>
        <v>775000</v>
      </c>
      <c r="X83" s="44">
        <f>IF($M83=0,0,INDEX(data[],$M83,W$5))</f>
        <v>775000</v>
      </c>
      <c r="Y83" s="44">
        <f>IF($M83=0,0,INDEX(data[],$M83,X$5))</f>
        <v>775000</v>
      </c>
      <c r="Z83" s="44">
        <f>IF($M83=0,0,INDEX(data[],$M83,Y$5))</f>
        <v>775000</v>
      </c>
      <c r="AA83" s="44">
        <f>IF($M83=0,0,INDEX(data[],$M83,Z$5))</f>
        <v>775000</v>
      </c>
      <c r="AB83" s="44">
        <f>IF($M83=0,0,INDEX(data[],$M83,AA$5))</f>
        <v>775000</v>
      </c>
      <c r="AC83" s="45">
        <f>IF($M83=0,0,INDEX(data[],$M83,AB$5))</f>
        <v>775000</v>
      </c>
      <c r="AD83" s="8"/>
    </row>
    <row r="84" spans="2:30" x14ac:dyDescent="0.3">
      <c r="B84" s="19">
        <v>40070</v>
      </c>
      <c r="C84" s="20">
        <v>4</v>
      </c>
      <c r="D84">
        <v>0</v>
      </c>
      <c r="E84" s="20">
        <f t="shared" si="24"/>
        <v>1</v>
      </c>
      <c r="F84" s="20">
        <f t="shared" si="27"/>
        <v>1</v>
      </c>
      <c r="G84" s="20">
        <f t="shared" si="29"/>
        <v>0</v>
      </c>
      <c r="H84"/>
      <c r="I84"/>
      <c r="J84"/>
      <c r="K84"/>
      <c r="L84" t="str">
        <f t="shared" si="21"/>
        <v/>
      </c>
      <c r="M84" s="20">
        <f>IF(L84="",0, IFERROR(MATCH($L84,data[code],0),0))</f>
        <v>0</v>
      </c>
      <c r="O84" s="53" t="str">
        <f>IF($M84=0,"",INDEX(data[],$M84,O$5))</f>
        <v/>
      </c>
      <c r="P84" s="36" t="str">
        <f>IF($M84=0,"",INDEX(data[],$M84,P$5))</f>
        <v/>
      </c>
      <c r="Q84" s="42">
        <f t="shared" si="32"/>
        <v>0</v>
      </c>
      <c r="R84" s="43">
        <f>IF($M84=0,0,INDEX(data[],$M84,Q$5))</f>
        <v>0</v>
      </c>
      <c r="S84" s="44">
        <f>IF($M84=0,0,INDEX(data[],$M84,R$5))</f>
        <v>0</v>
      </c>
      <c r="T84" s="44">
        <f>IF($M84=0,0,INDEX(data[],$M84,S$5))</f>
        <v>0</v>
      </c>
      <c r="U84" s="44">
        <f>IF($M84=0,0,INDEX(data[],$M84,T$5))</f>
        <v>0</v>
      </c>
      <c r="V84" s="44">
        <f>IF($M84=0,0,INDEX(data[],$M84,U$5))</f>
        <v>0</v>
      </c>
      <c r="W84" s="44">
        <f>IF($M84=0,0,INDEX(data[],$M84,V$5))</f>
        <v>0</v>
      </c>
      <c r="X84" s="44">
        <f>IF($M84=0,0,INDEX(data[],$M84,W$5))</f>
        <v>0</v>
      </c>
      <c r="Y84" s="44">
        <f>IF($M84=0,0,INDEX(data[],$M84,X$5))</f>
        <v>0</v>
      </c>
      <c r="Z84" s="44">
        <f>IF($M84=0,0,INDEX(data[],$M84,Y$5))</f>
        <v>0</v>
      </c>
      <c r="AA84" s="44">
        <f>IF($M84=0,0,INDEX(data[],$M84,Z$5))</f>
        <v>0</v>
      </c>
      <c r="AB84" s="44">
        <f>IF($M84=0,0,INDEX(data[],$M84,AA$5))</f>
        <v>0</v>
      </c>
      <c r="AC84" s="45">
        <f>IF($M84=0,0,INDEX(data[],$M84,AB$5))</f>
        <v>0</v>
      </c>
      <c r="AD84" s="8"/>
    </row>
    <row r="85" spans="2:30" x14ac:dyDescent="0.3">
      <c r="B85" s="19">
        <v>40080</v>
      </c>
      <c r="C85" s="20">
        <v>4</v>
      </c>
      <c r="D85">
        <v>1</v>
      </c>
      <c r="E85" s="20">
        <f t="shared" ref="E85" si="35">IF(SUMPRODUCT(R85:AC85,$R$3:$AC$3)=0,1,0)</f>
        <v>0</v>
      </c>
      <c r="F85" s="20">
        <f t="shared" si="27"/>
        <v>1</v>
      </c>
      <c r="G85" s="20">
        <f t="shared" ref="G85" si="36">IF(AND(D85=1,$D$1&lt;&gt;1),1,0)</f>
        <v>1</v>
      </c>
      <c r="H85" t="s">
        <v>193</v>
      </c>
      <c r="I85" t="s">
        <v>402</v>
      </c>
      <c r="J85"/>
      <c r="K85"/>
      <c r="L85" t="str">
        <f t="shared" ref="L85" si="37">IF(H85=0,"",H85&amp;"."&amp;I85&amp;IF(J85=0,"","."&amp;J85))</f>
        <v>accounts.300</v>
      </c>
      <c r="M85" s="20">
        <f>IF(L85="",0, IFERROR(MATCH($L85,data[code],0),0))</f>
        <v>3</v>
      </c>
      <c r="O85" s="53" t="str">
        <f>IF($M85=0,"",INDEX(data[],$M85,O$5))</f>
        <v>300</v>
      </c>
      <c r="P85" s="36" t="str">
        <f>IF($M85=0,"",INDEX(data[],$M85,P$5))</f>
        <v>Payroll</v>
      </c>
      <c r="Q85" s="42">
        <f t="shared" si="32"/>
        <v>4800000</v>
      </c>
      <c r="R85" s="43">
        <f>IF($M85=0,0,INDEX(data[],$M85,Q$5))</f>
        <v>400000</v>
      </c>
      <c r="S85" s="44">
        <f>IF($M85=0,0,INDEX(data[],$M85,R$5))</f>
        <v>400000</v>
      </c>
      <c r="T85" s="44">
        <f>IF($M85=0,0,INDEX(data[],$M85,S$5))</f>
        <v>400000</v>
      </c>
      <c r="U85" s="44">
        <f>IF($M85=0,0,INDEX(data[],$M85,T$5))</f>
        <v>400000</v>
      </c>
      <c r="V85" s="44">
        <f>IF($M85=0,0,INDEX(data[],$M85,U$5))</f>
        <v>400000</v>
      </c>
      <c r="W85" s="44">
        <f>IF($M85=0,0,INDEX(data[],$M85,V$5))</f>
        <v>400000</v>
      </c>
      <c r="X85" s="44">
        <f>IF($M85=0,0,INDEX(data[],$M85,W$5))</f>
        <v>400000</v>
      </c>
      <c r="Y85" s="44">
        <f>IF($M85=0,0,INDEX(data[],$M85,X$5))</f>
        <v>400000</v>
      </c>
      <c r="Z85" s="44">
        <f>IF($M85=0,0,INDEX(data[],$M85,Y$5))</f>
        <v>400000</v>
      </c>
      <c r="AA85" s="44">
        <f>IF($M85=0,0,INDEX(data[],$M85,Z$5))</f>
        <v>400000</v>
      </c>
      <c r="AB85" s="44">
        <f>IF($M85=0,0,INDEX(data[],$M85,AA$5))</f>
        <v>400000</v>
      </c>
      <c r="AC85" s="45">
        <f>IF($M85=0,0,INDEX(data[],$M85,AB$5))</f>
        <v>400000</v>
      </c>
      <c r="AD85" s="8"/>
    </row>
    <row r="86" spans="2:30" x14ac:dyDescent="0.3">
      <c r="B86" s="19">
        <v>40090</v>
      </c>
      <c r="C86" s="20">
        <v>4</v>
      </c>
      <c r="D86">
        <v>2</v>
      </c>
      <c r="E86" s="20">
        <f t="shared" si="24"/>
        <v>0</v>
      </c>
      <c r="F86" s="20">
        <f t="shared" si="27"/>
        <v>1</v>
      </c>
      <c r="G86" s="20">
        <f t="shared" si="29"/>
        <v>0</v>
      </c>
      <c r="H86" t="s">
        <v>198</v>
      </c>
      <c r="I86" t="s">
        <v>403</v>
      </c>
      <c r="J86" t="s">
        <v>204</v>
      </c>
      <c r="K86"/>
      <c r="L86" t="str">
        <f t="shared" si="21"/>
        <v>subaccounts.400.T03</v>
      </c>
      <c r="M86" s="20">
        <f>IF(L86="",0, IFERROR(MATCH($L86,data[code],0),0))</f>
        <v>56</v>
      </c>
      <c r="O86" s="53" t="str">
        <f>IF($M86=0,"",INDEX(data[],$M86,O$5+8))</f>
        <v>T03</v>
      </c>
      <c r="P86" s="36" t="str">
        <f>IF($M86=0,"",INDEX(data[],$M86,P$5+8))</f>
        <v>Payroll Taxes</v>
      </c>
      <c r="Q86" s="42">
        <f t="shared" ref="Q86:Q88" si="38">SUMPRODUCT(R86:AC86,$R$3:$AC$3)</f>
        <v>720000</v>
      </c>
      <c r="R86" s="43">
        <f>IF($M86=0,0,INDEX(data[],$M86,Q$5))</f>
        <v>60000</v>
      </c>
      <c r="S86" s="44">
        <f>IF($M86=0,0,INDEX(data[],$M86,R$5))</f>
        <v>60000</v>
      </c>
      <c r="T86" s="44">
        <f>IF($M86=0,0,INDEX(data[],$M86,S$5))</f>
        <v>60000</v>
      </c>
      <c r="U86" s="44">
        <f>IF($M86=0,0,INDEX(data[],$M86,T$5))</f>
        <v>60000</v>
      </c>
      <c r="V86" s="44">
        <f>IF($M86=0,0,INDEX(data[],$M86,U$5))</f>
        <v>60000</v>
      </c>
      <c r="W86" s="44">
        <f>IF($M86=0,0,INDEX(data[],$M86,V$5))</f>
        <v>60000</v>
      </c>
      <c r="X86" s="44">
        <f>IF($M86=0,0,INDEX(data[],$M86,W$5))</f>
        <v>60000</v>
      </c>
      <c r="Y86" s="44">
        <f>IF($M86=0,0,INDEX(data[],$M86,X$5))</f>
        <v>60000</v>
      </c>
      <c r="Z86" s="44">
        <f>IF($M86=0,0,INDEX(data[],$M86,Y$5))</f>
        <v>60000</v>
      </c>
      <c r="AA86" s="44">
        <f>IF($M86=0,0,INDEX(data[],$M86,Z$5))</f>
        <v>60000</v>
      </c>
      <c r="AB86" s="44">
        <f>IF($M86=0,0,INDEX(data[],$M86,AA$5))</f>
        <v>60000</v>
      </c>
      <c r="AC86" s="45">
        <f>IF($M86=0,0,INDEX(data[],$M86,AB$5))</f>
        <v>60000</v>
      </c>
      <c r="AD86" s="8"/>
    </row>
    <row r="87" spans="2:30" x14ac:dyDescent="0.3">
      <c r="B87" s="19">
        <v>40100</v>
      </c>
      <c r="C87" s="20">
        <v>4</v>
      </c>
      <c r="D87">
        <v>0</v>
      </c>
      <c r="E87" s="20">
        <f t="shared" si="24"/>
        <v>1</v>
      </c>
      <c r="F87" s="20">
        <f t="shared" si="27"/>
        <v>1</v>
      </c>
      <c r="G87" s="20">
        <f t="shared" si="29"/>
        <v>0</v>
      </c>
      <c r="H87"/>
      <c r="I87"/>
      <c r="J87"/>
      <c r="K87"/>
      <c r="L87"/>
      <c r="M87" s="20">
        <f>IF(L87="",0, IFERROR(MATCH($L87,data[code],0),0))</f>
        <v>0</v>
      </c>
      <c r="O87" s="53" t="str">
        <f>IF($M87=0,"",INDEX(data[],$M87,O$5+8))</f>
        <v/>
      </c>
      <c r="P87" s="36" t="str">
        <f>IF($M87=0,"",INDEX(data[],$M87,P$5+8))</f>
        <v/>
      </c>
      <c r="Q87" s="42">
        <f t="shared" si="38"/>
        <v>0</v>
      </c>
      <c r="R87" s="43">
        <f>IF($M87=0,0,INDEX(data[],$M87,Q$5))</f>
        <v>0</v>
      </c>
      <c r="S87" s="44">
        <f>IF($M87=0,0,INDEX(data[],$M87,R$5))</f>
        <v>0</v>
      </c>
      <c r="T87" s="44">
        <f>IF($M87=0,0,INDEX(data[],$M87,S$5))</f>
        <v>0</v>
      </c>
      <c r="U87" s="44">
        <f>IF($M87=0,0,INDEX(data[],$M87,T$5))</f>
        <v>0</v>
      </c>
      <c r="V87" s="44">
        <f>IF($M87=0,0,INDEX(data[],$M87,U$5))</f>
        <v>0</v>
      </c>
      <c r="W87" s="44">
        <f>IF($M87=0,0,INDEX(data[],$M87,V$5))</f>
        <v>0</v>
      </c>
      <c r="X87" s="44">
        <f>IF($M87=0,0,INDEX(data[],$M87,W$5))</f>
        <v>0</v>
      </c>
      <c r="Y87" s="44">
        <f>IF($M87=0,0,INDEX(data[],$M87,X$5))</f>
        <v>0</v>
      </c>
      <c r="Z87" s="44">
        <f>IF($M87=0,0,INDEX(data[],$M87,Y$5))</f>
        <v>0</v>
      </c>
      <c r="AA87" s="44">
        <f>IF($M87=0,0,INDEX(data[],$M87,Z$5))</f>
        <v>0</v>
      </c>
      <c r="AB87" s="44">
        <f>IF($M87=0,0,INDEX(data[],$M87,AA$5))</f>
        <v>0</v>
      </c>
      <c r="AC87" s="45">
        <f>IF($M87=0,0,INDEX(data[],$M87,AB$5))</f>
        <v>0</v>
      </c>
      <c r="AD87" s="8"/>
    </row>
    <row r="88" spans="2:30" x14ac:dyDescent="0.3">
      <c r="B88" s="19">
        <v>40110</v>
      </c>
      <c r="C88" s="20">
        <v>4</v>
      </c>
      <c r="D88">
        <v>1</v>
      </c>
      <c r="E88" s="20">
        <f t="shared" si="24"/>
        <v>0</v>
      </c>
      <c r="F88" s="20">
        <f t="shared" si="27"/>
        <v>1</v>
      </c>
      <c r="G88" s="20">
        <f t="shared" si="29"/>
        <v>1</v>
      </c>
      <c r="H88"/>
      <c r="I88"/>
      <c r="J88"/>
      <c r="K88"/>
      <c r="L88"/>
      <c r="M88" s="20">
        <f>IF(L88="",0, IFERROR(MATCH($L88,data[code],0),0))</f>
        <v>0</v>
      </c>
      <c r="O88" s="53" t="str">
        <f>IF($M88=0,"",INDEX(data[],$M88,O$5+8))</f>
        <v/>
      </c>
      <c r="P88" s="31" t="s">
        <v>461</v>
      </c>
      <c r="Q88" s="42">
        <f t="shared" si="38"/>
        <v>5580000</v>
      </c>
      <c r="R88" s="43">
        <f>R81-R83-R85-R86</f>
        <v>465000</v>
      </c>
      <c r="S88" s="44">
        <f t="shared" ref="S88:AC88" si="39">S81-S83-S85-S86</f>
        <v>465000</v>
      </c>
      <c r="T88" s="44">
        <f t="shared" si="39"/>
        <v>465000</v>
      </c>
      <c r="U88" s="44">
        <f t="shared" si="39"/>
        <v>465000</v>
      </c>
      <c r="V88" s="44">
        <f t="shared" si="39"/>
        <v>465000</v>
      </c>
      <c r="W88" s="44">
        <f t="shared" si="39"/>
        <v>465000</v>
      </c>
      <c r="X88" s="44">
        <f t="shared" si="39"/>
        <v>465000</v>
      </c>
      <c r="Y88" s="44">
        <f t="shared" si="39"/>
        <v>465000</v>
      </c>
      <c r="Z88" s="44">
        <f t="shared" si="39"/>
        <v>465000</v>
      </c>
      <c r="AA88" s="44">
        <f t="shared" si="39"/>
        <v>465000</v>
      </c>
      <c r="AB88" s="44">
        <f t="shared" si="39"/>
        <v>465000</v>
      </c>
      <c r="AC88" s="45">
        <f t="shared" si="39"/>
        <v>465000</v>
      </c>
      <c r="AD88" s="8"/>
    </row>
    <row r="89" spans="2:30" hidden="1" x14ac:dyDescent="0.3">
      <c r="B89" s="19">
        <v>40120</v>
      </c>
      <c r="C89" s="20">
        <v>4</v>
      </c>
      <c r="D89">
        <v>2</v>
      </c>
      <c r="E89" s="20">
        <f t="shared" si="24"/>
        <v>1</v>
      </c>
      <c r="F89" s="20">
        <f t="shared" si="27"/>
        <v>0</v>
      </c>
      <c r="G89" s="20">
        <f t="shared" si="29"/>
        <v>0</v>
      </c>
      <c r="H89"/>
      <c r="I89"/>
      <c r="J89"/>
      <c r="K89"/>
      <c r="L89" t="str">
        <f t="shared" ref="L89:L93" si="40">IF(H89=0,"",H89&amp;"."&amp;I89&amp;IF(J89=0,"","."&amp;J89))</f>
        <v/>
      </c>
      <c r="M89" s="20">
        <f>IF(L89="",0, IFERROR(MATCH($L89,data[code],0),0))</f>
        <v>0</v>
      </c>
      <c r="O89" s="53"/>
      <c r="P89" s="36"/>
      <c r="Q89" s="42">
        <f t="shared" si="32"/>
        <v>0</v>
      </c>
      <c r="R89" s="43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5"/>
      <c r="AD89" s="8"/>
    </row>
    <row r="90" spans="2:30" x14ac:dyDescent="0.3">
      <c r="B90" s="19">
        <v>40130</v>
      </c>
      <c r="C90" s="20">
        <v>4</v>
      </c>
      <c r="D90">
        <v>2</v>
      </c>
      <c r="E90" s="20">
        <f t="shared" ref="E90:E93" si="41">IF(SUMPRODUCT(R90:AC90,$R$3:$AC$3)=0,1,0)</f>
        <v>0</v>
      </c>
      <c r="F90" s="20">
        <f t="shared" si="27"/>
        <v>1</v>
      </c>
      <c r="G90" s="20">
        <f t="shared" si="29"/>
        <v>0</v>
      </c>
      <c r="H90" t="s">
        <v>198</v>
      </c>
      <c r="I90" t="s">
        <v>403</v>
      </c>
      <c r="J90" t="s">
        <v>202</v>
      </c>
      <c r="K90"/>
      <c r="L90" t="str">
        <f t="shared" si="40"/>
        <v>subaccounts.400.T01</v>
      </c>
      <c r="M90" s="20">
        <f>IF(L90="",0, IFERROR(MATCH($L90,data[code],0),0))</f>
        <v>54</v>
      </c>
      <c r="O90" s="53" t="str">
        <f>IF($M90=0,"",INDEX(data[],$M90,O$5+8))</f>
        <v>T01</v>
      </c>
      <c r="P90" s="36" t="str">
        <f>IF($M90=0,"",INDEX(data[],$M90,P$5+8))</f>
        <v>Corporate Income Tax</v>
      </c>
      <c r="Q90" s="42">
        <f t="shared" si="32"/>
        <v>1674000</v>
      </c>
      <c r="R90" s="43">
        <f>IF($M90=0,0,INDEX(data[],$M90,Q$5))</f>
        <v>139500</v>
      </c>
      <c r="S90" s="44">
        <f>IF($M90=0,0,INDEX(data[],$M90,R$5))</f>
        <v>139500</v>
      </c>
      <c r="T90" s="44">
        <f>IF($M90=0,0,INDEX(data[],$M90,S$5))</f>
        <v>139500</v>
      </c>
      <c r="U90" s="44">
        <f>IF($M90=0,0,INDEX(data[],$M90,T$5))</f>
        <v>139500</v>
      </c>
      <c r="V90" s="44">
        <f>IF($M90=0,0,INDEX(data[],$M90,U$5))</f>
        <v>139500</v>
      </c>
      <c r="W90" s="44">
        <f>IF($M90=0,0,INDEX(data[],$M90,V$5))</f>
        <v>139500</v>
      </c>
      <c r="X90" s="44">
        <f>IF($M90=0,0,INDEX(data[],$M90,W$5))</f>
        <v>139500</v>
      </c>
      <c r="Y90" s="44">
        <f>IF($M90=0,0,INDEX(data[],$M90,X$5))</f>
        <v>139500</v>
      </c>
      <c r="Z90" s="44">
        <f>IF($M90=0,0,INDEX(data[],$M90,Y$5))</f>
        <v>139500</v>
      </c>
      <c r="AA90" s="44">
        <f>IF($M90=0,0,INDEX(data[],$M90,Z$5))</f>
        <v>139500</v>
      </c>
      <c r="AB90" s="44">
        <f>IF($M90=0,0,INDEX(data[],$M90,AA$5))</f>
        <v>139500</v>
      </c>
      <c r="AC90" s="45">
        <f>IF($M90=0,0,INDEX(data[],$M90,AB$5))</f>
        <v>139500</v>
      </c>
      <c r="AD90" s="8"/>
    </row>
    <row r="91" spans="2:30" x14ac:dyDescent="0.3">
      <c r="B91" s="19">
        <v>40140</v>
      </c>
      <c r="C91" s="20">
        <v>4</v>
      </c>
      <c r="D91">
        <v>0</v>
      </c>
      <c r="E91" s="20">
        <f t="shared" si="41"/>
        <v>1</v>
      </c>
      <c r="F91" s="20">
        <f t="shared" si="27"/>
        <v>1</v>
      </c>
      <c r="G91" s="20">
        <f t="shared" si="29"/>
        <v>0</v>
      </c>
      <c r="H91"/>
      <c r="I91"/>
      <c r="J91"/>
      <c r="K91"/>
      <c r="L91" t="str">
        <f t="shared" si="40"/>
        <v/>
      </c>
      <c r="M91" s="20">
        <f>IF(L91="",0, IFERROR(MATCH($L91,data[code],0),0))</f>
        <v>0</v>
      </c>
      <c r="O91" s="53"/>
      <c r="P91" s="36"/>
      <c r="Q91" s="42">
        <f t="shared" si="32"/>
        <v>0</v>
      </c>
      <c r="R91" s="43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5"/>
      <c r="AD91" s="8"/>
    </row>
    <row r="92" spans="2:30" x14ac:dyDescent="0.3">
      <c r="B92" s="19">
        <v>40150</v>
      </c>
      <c r="C92" s="20">
        <v>4</v>
      </c>
      <c r="D92">
        <v>1</v>
      </c>
      <c r="E92" s="20">
        <f t="shared" si="41"/>
        <v>0</v>
      </c>
      <c r="F92" s="20">
        <f t="shared" si="27"/>
        <v>1</v>
      </c>
      <c r="G92" s="20">
        <f t="shared" si="29"/>
        <v>1</v>
      </c>
      <c r="H92"/>
      <c r="I92"/>
      <c r="J92"/>
      <c r="K92"/>
      <c r="L92" t="str">
        <f t="shared" si="40"/>
        <v/>
      </c>
      <c r="M92" s="20">
        <f>IF(L92="",0, IFERROR(MATCH($L92,data[code],0),0))</f>
        <v>0</v>
      </c>
      <c r="O92" s="53"/>
      <c r="P92" s="36" t="s">
        <v>464</v>
      </c>
      <c r="Q92" s="42">
        <f t="shared" si="32"/>
        <v>3906000</v>
      </c>
      <c r="R92" s="43">
        <f>R88-R90</f>
        <v>325500</v>
      </c>
      <c r="S92" s="44">
        <f t="shared" ref="S92:AC92" si="42">S88-S90</f>
        <v>325500</v>
      </c>
      <c r="T92" s="44">
        <f t="shared" si="42"/>
        <v>325500</v>
      </c>
      <c r="U92" s="44">
        <f t="shared" si="42"/>
        <v>325500</v>
      </c>
      <c r="V92" s="44">
        <f t="shared" si="42"/>
        <v>325500</v>
      </c>
      <c r="W92" s="44">
        <f t="shared" si="42"/>
        <v>325500</v>
      </c>
      <c r="X92" s="44">
        <f t="shared" si="42"/>
        <v>325500</v>
      </c>
      <c r="Y92" s="44">
        <f t="shared" si="42"/>
        <v>325500</v>
      </c>
      <c r="Z92" s="44">
        <f t="shared" si="42"/>
        <v>325500</v>
      </c>
      <c r="AA92" s="44">
        <f t="shared" si="42"/>
        <v>325500</v>
      </c>
      <c r="AB92" s="44">
        <f t="shared" si="42"/>
        <v>325500</v>
      </c>
      <c r="AC92" s="45">
        <f t="shared" si="42"/>
        <v>325500</v>
      </c>
      <c r="AD92" s="8"/>
    </row>
    <row r="93" spans="2:30" ht="15" thickBot="1" x14ac:dyDescent="0.35">
      <c r="B93" s="19">
        <v>40160</v>
      </c>
      <c r="C93" s="20">
        <v>4</v>
      </c>
      <c r="D93">
        <v>0</v>
      </c>
      <c r="E93" s="20">
        <f t="shared" si="41"/>
        <v>1</v>
      </c>
      <c r="F93" s="20">
        <f t="shared" si="27"/>
        <v>1</v>
      </c>
      <c r="G93" s="20">
        <f t="shared" ref="G93" si="43">IF(AND(D93=1,$D$1&lt;&gt;1),1,0)</f>
        <v>0</v>
      </c>
      <c r="H93"/>
      <c r="I93"/>
      <c r="J93"/>
      <c r="K93"/>
      <c r="L93" t="str">
        <f t="shared" si="40"/>
        <v/>
      </c>
      <c r="M93" s="20">
        <f>IF(L93="",0, IFERROR(MATCH($L93,data[code],0),0))</f>
        <v>0</v>
      </c>
      <c r="O93" s="54"/>
      <c r="P93" s="33"/>
      <c r="Q93" s="46"/>
      <c r="R93" s="47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9"/>
      <c r="AD93" s="8"/>
    </row>
    <row r="94" spans="2:30" hidden="1" x14ac:dyDescent="0.3">
      <c r="C94" s="20">
        <v>0</v>
      </c>
      <c r="D94">
        <v>4</v>
      </c>
      <c r="E94" s="20">
        <f t="shared" si="24"/>
        <v>1</v>
      </c>
      <c r="F94" s="20">
        <f t="shared" si="27"/>
        <v>0</v>
      </c>
      <c r="G94" s="20">
        <f t="shared" si="29"/>
        <v>0</v>
      </c>
      <c r="H94"/>
      <c r="I94"/>
      <c r="J94"/>
      <c r="K94"/>
      <c r="L94" t="str">
        <f t="shared" si="21"/>
        <v/>
      </c>
      <c r="M94" s="20">
        <f>IF(L94="",0, IFERROR(MATCH($L94,data[code],0),0))</f>
        <v>0</v>
      </c>
      <c r="O94" s="4"/>
      <c r="P94" s="4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</row>
    <row r="95" spans="2:30" ht="15" hidden="1" thickBot="1" x14ac:dyDescent="0.35">
      <c r="C95" s="20">
        <v>0</v>
      </c>
      <c r="D95">
        <v>4</v>
      </c>
      <c r="E95" s="20">
        <f t="shared" si="24"/>
        <v>1</v>
      </c>
      <c r="F95" s="20">
        <f t="shared" si="27"/>
        <v>0</v>
      </c>
      <c r="G95" s="20">
        <f t="shared" si="29"/>
        <v>0</v>
      </c>
      <c r="H95"/>
      <c r="I95"/>
      <c r="J95"/>
      <c r="K95"/>
      <c r="L95" t="str">
        <f t="shared" si="21"/>
        <v/>
      </c>
      <c r="M95" s="20">
        <f>IF(L95="",0, IFERROR(MATCH($L95,data[code],0),0))</f>
        <v>0</v>
      </c>
      <c r="O95" s="5"/>
      <c r="P95" s="5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</row>
    <row r="96" spans="2:30" hidden="1" x14ac:dyDescent="0.3">
      <c r="C96" s="20">
        <v>0</v>
      </c>
      <c r="D96">
        <v>4</v>
      </c>
      <c r="E96" s="20">
        <f t="shared" si="24"/>
        <v>1</v>
      </c>
      <c r="F96" s="20">
        <f t="shared" si="27"/>
        <v>0</v>
      </c>
      <c r="G96" s="20">
        <f t="shared" si="29"/>
        <v>0</v>
      </c>
      <c r="H96"/>
      <c r="I96"/>
      <c r="J96"/>
      <c r="K96"/>
      <c r="L96" t="str">
        <f t="shared" si="21"/>
        <v/>
      </c>
      <c r="M96" s="20">
        <f>IF(L96="",0, IFERROR(MATCH($L96,data[code],0),0))</f>
        <v>0</v>
      </c>
      <c r="P96" s="34" t="s">
        <v>300</v>
      </c>
    </row>
    <row r="97" spans="5:29" x14ac:dyDescent="0.3">
      <c r="E97" s="20">
        <v>0</v>
      </c>
      <c r="F97" s="20">
        <f t="shared" si="27"/>
        <v>1</v>
      </c>
    </row>
    <row r="98" spans="5:29" x14ac:dyDescent="0.3">
      <c r="E98" s="20">
        <v>0</v>
      </c>
      <c r="F98" s="20">
        <f t="shared" si="27"/>
        <v>1</v>
      </c>
      <c r="P98" s="1" t="s">
        <v>465</v>
      </c>
    </row>
    <row r="99" spans="5:29" x14ac:dyDescent="0.3">
      <c r="E99" s="20">
        <v>0</v>
      </c>
      <c r="F99" s="20">
        <f t="shared" si="27"/>
        <v>1</v>
      </c>
    </row>
    <row r="100" spans="5:29" x14ac:dyDescent="0.3">
      <c r="E100" s="20">
        <v>0</v>
      </c>
      <c r="F100" s="20">
        <f t="shared" si="27"/>
        <v>1</v>
      </c>
      <c r="P100" t="s">
        <v>460</v>
      </c>
      <c r="Q100" s="61">
        <f t="shared" ref="Q100:Q101" si="44">SUMPRODUCT(R100:AC100,$R$3:$AC$3)</f>
        <v>1674000</v>
      </c>
      <c r="R100" s="61">
        <f>R88*0.3</f>
        <v>139500</v>
      </c>
      <c r="S100" s="61">
        <f t="shared" ref="S100:AC100" si="45">S88*0.3</f>
        <v>139500</v>
      </c>
      <c r="T100" s="61">
        <f t="shared" si="45"/>
        <v>139500</v>
      </c>
      <c r="U100" s="61">
        <f t="shared" si="45"/>
        <v>139500</v>
      </c>
      <c r="V100" s="61">
        <f t="shared" si="45"/>
        <v>139500</v>
      </c>
      <c r="W100" s="61">
        <f t="shared" si="45"/>
        <v>139500</v>
      </c>
      <c r="X100" s="61">
        <f t="shared" si="45"/>
        <v>139500</v>
      </c>
      <c r="Y100" s="61">
        <f t="shared" si="45"/>
        <v>139500</v>
      </c>
      <c r="Z100" s="61">
        <f t="shared" si="45"/>
        <v>139500</v>
      </c>
      <c r="AA100" s="61">
        <f t="shared" si="45"/>
        <v>139500</v>
      </c>
      <c r="AB100" s="61">
        <f t="shared" si="45"/>
        <v>139500</v>
      </c>
      <c r="AC100" s="61">
        <f t="shared" si="45"/>
        <v>139500</v>
      </c>
    </row>
    <row r="101" spans="5:29" x14ac:dyDescent="0.3">
      <c r="E101" s="20">
        <v>0</v>
      </c>
      <c r="F101" s="20">
        <f t="shared" si="27"/>
        <v>1</v>
      </c>
      <c r="P101" t="s">
        <v>469</v>
      </c>
      <c r="Q101" s="64">
        <f t="shared" si="44"/>
        <v>0</v>
      </c>
      <c r="R101" s="64">
        <f t="shared" ref="R101:AC101" si="46">R90-R100</f>
        <v>0</v>
      </c>
      <c r="S101" s="64">
        <f t="shared" si="46"/>
        <v>0</v>
      </c>
      <c r="T101" s="64">
        <f t="shared" si="46"/>
        <v>0</v>
      </c>
      <c r="U101" s="64">
        <f t="shared" si="46"/>
        <v>0</v>
      </c>
      <c r="V101" s="64">
        <f t="shared" si="46"/>
        <v>0</v>
      </c>
      <c r="W101" s="64">
        <f t="shared" si="46"/>
        <v>0</v>
      </c>
      <c r="X101" s="64">
        <f t="shared" si="46"/>
        <v>0</v>
      </c>
      <c r="Y101" s="64">
        <f t="shared" si="46"/>
        <v>0</v>
      </c>
      <c r="Z101" s="64">
        <f t="shared" si="46"/>
        <v>0</v>
      </c>
      <c r="AA101" s="64">
        <f t="shared" si="46"/>
        <v>0</v>
      </c>
      <c r="AB101" s="64">
        <f t="shared" si="46"/>
        <v>0</v>
      </c>
      <c r="AC101" s="64">
        <f t="shared" si="46"/>
        <v>0</v>
      </c>
    </row>
  </sheetData>
  <conditionalFormatting sqref="O7:AC95">
    <cfRule type="expression" dxfId="18" priority="3">
      <formula>$D7=-1</formula>
    </cfRule>
    <cfRule type="expression" dxfId="17" priority="4">
      <formula>$G7=1</formula>
    </cfRule>
  </conditionalFormatting>
  <pageMargins left="0.51181102362204722" right="0.51181102362204722" top="0.55118110236220474" bottom="0.55118110236220474" header="0.31496062992125984" footer="0.31496062992125984"/>
  <pageSetup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002060"/>
  </sheetPr>
  <dimension ref="A1:H73"/>
  <sheetViews>
    <sheetView workbookViewId="0"/>
  </sheetViews>
  <sheetFormatPr defaultRowHeight="14.4" x14ac:dyDescent="0.3"/>
  <cols>
    <col min="1" max="1" width="12.88671875" bestFit="1" customWidth="1"/>
    <col min="2" max="2" width="19" bestFit="1" customWidth="1"/>
    <col min="3" max="3" width="19.33203125" bestFit="1" customWidth="1"/>
    <col min="4" max="4" width="14.109375" bestFit="1" customWidth="1"/>
    <col min="6" max="6" width="44.109375" bestFit="1" customWidth="1"/>
    <col min="7" max="7" width="12.6640625" bestFit="1" customWidth="1"/>
  </cols>
  <sheetData>
    <row r="1" spans="1:8" x14ac:dyDescent="0.3">
      <c r="A1" t="s">
        <v>301</v>
      </c>
    </row>
    <row r="3" spans="1:8" x14ac:dyDescent="0.3">
      <c r="A3" t="s">
        <v>302</v>
      </c>
      <c r="B3" t="s">
        <v>303</v>
      </c>
      <c r="C3" t="s">
        <v>304</v>
      </c>
      <c r="D3" s="35" t="s">
        <v>305</v>
      </c>
      <c r="E3" s="35" t="s">
        <v>306</v>
      </c>
    </row>
    <row r="5" spans="1:8" x14ac:dyDescent="0.3">
      <c r="A5" t="s">
        <v>307</v>
      </c>
      <c r="B5" t="s">
        <v>347</v>
      </c>
      <c r="C5" t="s">
        <v>308</v>
      </c>
      <c r="E5" s="35" t="s">
        <v>206</v>
      </c>
      <c r="G5" s="35" t="s">
        <v>26</v>
      </c>
      <c r="H5" s="35">
        <f>$E$69</f>
        <v>1</v>
      </c>
    </row>
    <row r="6" spans="1:8" x14ac:dyDescent="0.3">
      <c r="G6" s="35" t="s">
        <v>28</v>
      </c>
      <c r="H6" s="35">
        <f>$E$71</f>
        <v>5</v>
      </c>
    </row>
    <row r="8" spans="1:8" x14ac:dyDescent="0.3">
      <c r="A8" t="s">
        <v>309</v>
      </c>
      <c r="B8" t="s">
        <v>377</v>
      </c>
      <c r="C8" t="s">
        <v>310</v>
      </c>
      <c r="D8" s="35" t="s">
        <v>283</v>
      </c>
      <c r="E8" s="35" t="s">
        <v>376</v>
      </c>
      <c r="F8" s="35" t="s">
        <v>31</v>
      </c>
      <c r="G8" s="35" t="s">
        <v>26</v>
      </c>
      <c r="H8" s="35">
        <f>$E$69</f>
        <v>1</v>
      </c>
    </row>
    <row r="9" spans="1:8" x14ac:dyDescent="0.3">
      <c r="G9" s="35" t="s">
        <v>28</v>
      </c>
      <c r="H9" s="35">
        <f>$E$71</f>
        <v>5</v>
      </c>
    </row>
    <row r="11" spans="1:8" x14ac:dyDescent="0.3">
      <c r="A11" t="s">
        <v>311</v>
      </c>
      <c r="B11" t="s">
        <v>312</v>
      </c>
      <c r="C11" t="s">
        <v>310</v>
      </c>
      <c r="D11" s="35"/>
      <c r="E11" s="35"/>
      <c r="F11" s="35"/>
      <c r="G11" s="35"/>
      <c r="H11" s="35"/>
    </row>
    <row r="12" spans="1:8" x14ac:dyDescent="0.3">
      <c r="G12" s="35"/>
      <c r="H12" s="35"/>
    </row>
    <row r="14" spans="1:8" x14ac:dyDescent="0.3">
      <c r="A14" t="s">
        <v>313</v>
      </c>
      <c r="B14" t="s">
        <v>314</v>
      </c>
      <c r="C14" t="s">
        <v>315</v>
      </c>
      <c r="F14" s="35" t="s">
        <v>316</v>
      </c>
    </row>
    <row r="16" spans="1:8" x14ac:dyDescent="0.3">
      <c r="A16" t="s">
        <v>313</v>
      </c>
      <c r="B16" t="s">
        <v>317</v>
      </c>
      <c r="C16" t="s">
        <v>318</v>
      </c>
      <c r="F16" s="35" t="s">
        <v>319</v>
      </c>
    </row>
    <row r="18" spans="1:8" x14ac:dyDescent="0.3">
      <c r="A18" t="s">
        <v>313</v>
      </c>
      <c r="B18" s="2" t="s">
        <v>320</v>
      </c>
    </row>
    <row r="20" spans="1:8" x14ac:dyDescent="0.3">
      <c r="A20" t="s">
        <v>313</v>
      </c>
      <c r="B20" t="s">
        <v>321</v>
      </c>
      <c r="C20" t="s">
        <v>322</v>
      </c>
      <c r="F20" s="35" t="s">
        <v>323</v>
      </c>
    </row>
    <row r="22" spans="1:8" x14ac:dyDescent="0.3">
      <c r="A22" t="s">
        <v>313</v>
      </c>
      <c r="B22" t="s">
        <v>324</v>
      </c>
      <c r="C22" t="s">
        <v>315</v>
      </c>
      <c r="E22" s="35"/>
      <c r="F22" s="35"/>
      <c r="G22" s="35"/>
      <c r="H22" s="35"/>
    </row>
    <row r="23" spans="1:8" x14ac:dyDescent="0.3">
      <c r="G23" s="35"/>
      <c r="H23" s="35"/>
    </row>
    <row r="25" spans="1:8" x14ac:dyDescent="0.3">
      <c r="A25" t="s">
        <v>325</v>
      </c>
      <c r="B25" t="s">
        <v>360</v>
      </c>
      <c r="C25">
        <v>3892</v>
      </c>
      <c r="D25" s="35" t="s">
        <v>283</v>
      </c>
      <c r="E25" s="35" t="s">
        <v>206</v>
      </c>
      <c r="F25" s="35" t="s">
        <v>359</v>
      </c>
      <c r="G25" s="35" t="s">
        <v>26</v>
      </c>
      <c r="H25" s="35">
        <f>$E$69</f>
        <v>1</v>
      </c>
    </row>
    <row r="26" spans="1:8" x14ac:dyDescent="0.3">
      <c r="G26" s="35" t="s">
        <v>28</v>
      </c>
      <c r="H26" s="35">
        <f>$E$71</f>
        <v>5</v>
      </c>
    </row>
    <row r="28" spans="1:8" x14ac:dyDescent="0.3">
      <c r="A28" t="s">
        <v>326</v>
      </c>
      <c r="B28" t="s">
        <v>327</v>
      </c>
      <c r="C28" t="s">
        <v>328</v>
      </c>
      <c r="D28" s="35"/>
      <c r="E28" s="35">
        <v>1</v>
      </c>
    </row>
    <row r="29" spans="1:8" x14ac:dyDescent="0.3">
      <c r="D29" s="35" t="s">
        <v>169</v>
      </c>
    </row>
    <row r="30" spans="1:8" x14ac:dyDescent="0.3">
      <c r="D30" s="35" t="s">
        <v>170</v>
      </c>
    </row>
    <row r="31" spans="1:8" x14ac:dyDescent="0.3">
      <c r="D31" s="35" t="s">
        <v>354</v>
      </c>
    </row>
    <row r="32" spans="1:8" x14ac:dyDescent="0.3">
      <c r="D32" s="35" t="s">
        <v>466</v>
      </c>
    </row>
    <row r="34" spans="1:5" x14ac:dyDescent="0.3">
      <c r="A34" t="s">
        <v>326</v>
      </c>
      <c r="B34" t="s">
        <v>329</v>
      </c>
      <c r="C34" t="s">
        <v>328</v>
      </c>
      <c r="D34" s="35"/>
      <c r="E34" s="35">
        <v>1</v>
      </c>
    </row>
    <row r="35" spans="1:5" x14ac:dyDescent="0.3">
      <c r="D35" s="35">
        <v>1</v>
      </c>
    </row>
    <row r="36" spans="1:5" x14ac:dyDescent="0.3">
      <c r="D36" s="35">
        <v>2</v>
      </c>
    </row>
    <row r="37" spans="1:5" x14ac:dyDescent="0.3">
      <c r="D37" s="35">
        <v>3</v>
      </c>
    </row>
    <row r="39" spans="1:5" x14ac:dyDescent="0.3">
      <c r="A39" t="s">
        <v>326</v>
      </c>
      <c r="B39" t="s">
        <v>330</v>
      </c>
      <c r="C39" t="s">
        <v>37</v>
      </c>
      <c r="E39" s="35">
        <v>0</v>
      </c>
    </row>
    <row r="41" spans="1:5" x14ac:dyDescent="0.3">
      <c r="A41" t="s">
        <v>326</v>
      </c>
      <c r="B41" t="s">
        <v>331</v>
      </c>
      <c r="C41" t="s">
        <v>328</v>
      </c>
      <c r="D41" s="35" t="s">
        <v>332</v>
      </c>
      <c r="E41" s="35">
        <v>1</v>
      </c>
    </row>
    <row r="42" spans="1:5" x14ac:dyDescent="0.3">
      <c r="D42" s="35" t="s">
        <v>333</v>
      </c>
    </row>
    <row r="43" spans="1:5" x14ac:dyDescent="0.3">
      <c r="D43" s="35" t="s">
        <v>334</v>
      </c>
    </row>
    <row r="44" spans="1:5" x14ac:dyDescent="0.3">
      <c r="D44" s="35" t="s">
        <v>335</v>
      </c>
    </row>
    <row r="45" spans="1:5" x14ac:dyDescent="0.3">
      <c r="D45" s="35" t="s">
        <v>274</v>
      </c>
    </row>
    <row r="46" spans="1:5" x14ac:dyDescent="0.3">
      <c r="D46" s="35" t="s">
        <v>336</v>
      </c>
    </row>
    <row r="47" spans="1:5" x14ac:dyDescent="0.3">
      <c r="D47" s="35" t="s">
        <v>337</v>
      </c>
    </row>
    <row r="48" spans="1:5" x14ac:dyDescent="0.3">
      <c r="D48" s="35" t="s">
        <v>338</v>
      </c>
    </row>
    <row r="49" spans="1:5" x14ac:dyDescent="0.3">
      <c r="D49" s="35" t="s">
        <v>339</v>
      </c>
    </row>
    <row r="50" spans="1:5" x14ac:dyDescent="0.3">
      <c r="D50" s="35" t="s">
        <v>340</v>
      </c>
    </row>
    <row r="51" spans="1:5" x14ac:dyDescent="0.3">
      <c r="D51" s="35" t="s">
        <v>341</v>
      </c>
    </row>
    <row r="52" spans="1:5" x14ac:dyDescent="0.3">
      <c r="D52" s="35" t="s">
        <v>342</v>
      </c>
    </row>
    <row r="54" spans="1:5" x14ac:dyDescent="0.3">
      <c r="A54" t="s">
        <v>326</v>
      </c>
      <c r="B54" t="s">
        <v>343</v>
      </c>
      <c r="C54" t="s">
        <v>328</v>
      </c>
      <c r="D54" s="35" t="s">
        <v>332</v>
      </c>
      <c r="E54" s="35">
        <v>12</v>
      </c>
    </row>
    <row r="55" spans="1:5" x14ac:dyDescent="0.3">
      <c r="D55" s="35" t="s">
        <v>333</v>
      </c>
    </row>
    <row r="56" spans="1:5" x14ac:dyDescent="0.3">
      <c r="D56" s="35" t="s">
        <v>334</v>
      </c>
    </row>
    <row r="57" spans="1:5" x14ac:dyDescent="0.3">
      <c r="D57" s="35" t="s">
        <v>335</v>
      </c>
    </row>
    <row r="58" spans="1:5" x14ac:dyDescent="0.3">
      <c r="D58" s="35" t="s">
        <v>274</v>
      </c>
    </row>
    <row r="59" spans="1:5" x14ac:dyDescent="0.3">
      <c r="D59" s="35" t="s">
        <v>336</v>
      </c>
    </row>
    <row r="60" spans="1:5" x14ac:dyDescent="0.3">
      <c r="D60" s="35" t="s">
        <v>337</v>
      </c>
    </row>
    <row r="61" spans="1:5" x14ac:dyDescent="0.3">
      <c r="D61" s="35" t="s">
        <v>338</v>
      </c>
    </row>
    <row r="62" spans="1:5" x14ac:dyDescent="0.3">
      <c r="D62" s="35" t="s">
        <v>339</v>
      </c>
    </row>
    <row r="63" spans="1:5" x14ac:dyDescent="0.3">
      <c r="D63" s="35" t="s">
        <v>340</v>
      </c>
    </row>
    <row r="64" spans="1:5" x14ac:dyDescent="0.3">
      <c r="D64" s="35" t="s">
        <v>341</v>
      </c>
    </row>
    <row r="65" spans="1:7" x14ac:dyDescent="0.3">
      <c r="D65" s="35" t="s">
        <v>342</v>
      </c>
    </row>
    <row r="67" spans="1:7" x14ac:dyDescent="0.3">
      <c r="A67" t="s">
        <v>326</v>
      </c>
      <c r="B67" t="s">
        <v>344</v>
      </c>
      <c r="C67" t="s">
        <v>37</v>
      </c>
      <c r="E67" s="35">
        <v>1</v>
      </c>
    </row>
    <row r="69" spans="1:7" x14ac:dyDescent="0.3">
      <c r="A69" t="s">
        <v>326</v>
      </c>
      <c r="B69" t="s">
        <v>345</v>
      </c>
      <c r="E69">
        <v>1</v>
      </c>
      <c r="F69" s="35" t="s">
        <v>206</v>
      </c>
      <c r="G69" s="35" t="s">
        <v>26</v>
      </c>
    </row>
    <row r="71" spans="1:7" x14ac:dyDescent="0.3">
      <c r="A71" t="s">
        <v>326</v>
      </c>
      <c r="B71" t="s">
        <v>346</v>
      </c>
      <c r="E71">
        <v>5</v>
      </c>
      <c r="F71" s="35" t="s">
        <v>206</v>
      </c>
      <c r="G71" s="35" t="s">
        <v>28</v>
      </c>
    </row>
    <row r="73" spans="1:7" x14ac:dyDescent="0.3">
      <c r="A73" t="s">
        <v>326</v>
      </c>
      <c r="B73" t="s">
        <v>358</v>
      </c>
      <c r="F73" s="35" t="s">
        <v>206</v>
      </c>
      <c r="G73" s="35" t="s">
        <v>27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M1780"/>
  <sheetViews>
    <sheetView workbookViewId="0">
      <pane ySplit="1" topLeftCell="A23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3" x14ac:dyDescent="0.3">
      <c r="A1" s="1" t="s">
        <v>0</v>
      </c>
    </row>
    <row r="2" spans="1:23" x14ac:dyDescent="0.3">
      <c r="A2" t="s">
        <v>541</v>
      </c>
    </row>
    <row r="3" spans="1:23" x14ac:dyDescent="0.3">
      <c r="D3" s="2" t="s">
        <v>1</v>
      </c>
      <c r="E3">
        <v>1</v>
      </c>
      <c r="G3" t="b">
        <v>1</v>
      </c>
      <c r="H3" t="b">
        <v>0</v>
      </c>
      <c r="I3" t="b">
        <v>1</v>
      </c>
      <c r="J3" t="s">
        <v>3</v>
      </c>
      <c r="L3">
        <v>10</v>
      </c>
      <c r="M3">
        <v>0</v>
      </c>
      <c r="N3" t="b">
        <v>0</v>
      </c>
      <c r="O3" t="s">
        <v>1</v>
      </c>
      <c r="T3" t="b">
        <v>0</v>
      </c>
      <c r="V3" t="b">
        <v>0</v>
      </c>
      <c r="W3" t="b">
        <v>1</v>
      </c>
    </row>
    <row r="4" spans="1:23" x14ac:dyDescent="0.3">
      <c r="D4" s="2" t="s">
        <v>2</v>
      </c>
      <c r="E4">
        <v>2</v>
      </c>
      <c r="G4" t="b">
        <v>1</v>
      </c>
      <c r="H4" t="b">
        <v>0</v>
      </c>
      <c r="I4" t="b">
        <v>0</v>
      </c>
      <c r="J4" t="s">
        <v>3</v>
      </c>
      <c r="L4">
        <v>10</v>
      </c>
      <c r="M4">
        <v>0</v>
      </c>
      <c r="N4" t="b">
        <v>0</v>
      </c>
      <c r="O4" t="s">
        <v>2</v>
      </c>
      <c r="T4" t="b">
        <v>0</v>
      </c>
      <c r="V4" t="b">
        <v>0</v>
      </c>
      <c r="W4" t="b">
        <v>1</v>
      </c>
    </row>
    <row r="5" spans="1:23" x14ac:dyDescent="0.3">
      <c r="D5" s="2" t="s">
        <v>4</v>
      </c>
      <c r="E5">
        <v>3</v>
      </c>
      <c r="G5" t="b">
        <v>1</v>
      </c>
      <c r="H5" t="b">
        <v>0</v>
      </c>
      <c r="I5" t="b">
        <v>0</v>
      </c>
      <c r="J5" t="s">
        <v>5</v>
      </c>
      <c r="K5">
        <v>255</v>
      </c>
      <c r="N5" t="b">
        <v>0</v>
      </c>
      <c r="O5" t="s">
        <v>4</v>
      </c>
      <c r="T5" t="b">
        <v>0</v>
      </c>
      <c r="V5" t="b">
        <v>0</v>
      </c>
      <c r="W5" t="b">
        <v>1</v>
      </c>
    </row>
    <row r="6" spans="1:23" x14ac:dyDescent="0.3">
      <c r="D6" s="2" t="s">
        <v>6</v>
      </c>
      <c r="E6">
        <v>4</v>
      </c>
      <c r="G6" t="b">
        <v>1</v>
      </c>
      <c r="H6" t="b">
        <v>0</v>
      </c>
      <c r="I6" t="b">
        <v>0</v>
      </c>
      <c r="J6" t="s">
        <v>3</v>
      </c>
      <c r="L6">
        <v>10</v>
      </c>
      <c r="M6">
        <v>0</v>
      </c>
      <c r="N6" t="b">
        <v>0</v>
      </c>
      <c r="O6" t="s">
        <v>6</v>
      </c>
      <c r="T6" t="b">
        <v>0</v>
      </c>
      <c r="V6" t="b">
        <v>0</v>
      </c>
      <c r="W6" t="b">
        <v>1</v>
      </c>
    </row>
    <row r="7" spans="1:23" x14ac:dyDescent="0.3">
      <c r="D7" s="2" t="s">
        <v>7</v>
      </c>
      <c r="E7">
        <v>5</v>
      </c>
      <c r="G7" t="b">
        <v>1</v>
      </c>
      <c r="H7" t="b">
        <v>0</v>
      </c>
      <c r="I7" t="b">
        <v>0</v>
      </c>
      <c r="J7" t="s">
        <v>3</v>
      </c>
      <c r="L7">
        <v>10</v>
      </c>
      <c r="M7">
        <v>0</v>
      </c>
      <c r="N7" t="b">
        <v>0</v>
      </c>
      <c r="O7" t="s">
        <v>7</v>
      </c>
      <c r="T7" t="b">
        <v>0</v>
      </c>
      <c r="V7" t="b">
        <v>0</v>
      </c>
      <c r="W7" t="b">
        <v>1</v>
      </c>
    </row>
    <row r="8" spans="1:23" x14ac:dyDescent="0.3">
      <c r="D8" s="2" t="s">
        <v>8</v>
      </c>
      <c r="E8">
        <v>6</v>
      </c>
      <c r="G8" t="b">
        <v>1</v>
      </c>
      <c r="H8" t="b">
        <v>0</v>
      </c>
      <c r="I8" t="b">
        <v>0</v>
      </c>
      <c r="J8" t="s">
        <v>3</v>
      </c>
      <c r="L8">
        <v>10</v>
      </c>
      <c r="M8">
        <v>0</v>
      </c>
      <c r="N8" t="b">
        <v>0</v>
      </c>
      <c r="O8" t="s">
        <v>8</v>
      </c>
      <c r="T8" t="b">
        <v>0</v>
      </c>
      <c r="V8" t="b">
        <v>0</v>
      </c>
      <c r="W8" t="b">
        <v>1</v>
      </c>
    </row>
    <row r="9" spans="1:23" x14ac:dyDescent="0.3">
      <c r="D9" s="2" t="s">
        <v>9</v>
      </c>
      <c r="E9">
        <v>7</v>
      </c>
      <c r="G9" t="b">
        <v>1</v>
      </c>
      <c r="H9" t="b">
        <v>0</v>
      </c>
      <c r="I9" t="b">
        <v>0</v>
      </c>
      <c r="J9" t="s">
        <v>3</v>
      </c>
      <c r="L9">
        <v>10</v>
      </c>
      <c r="M9">
        <v>0</v>
      </c>
      <c r="N9" t="b">
        <v>0</v>
      </c>
      <c r="O9" t="s">
        <v>9</v>
      </c>
      <c r="T9" t="b">
        <v>0</v>
      </c>
      <c r="V9" t="b">
        <v>0</v>
      </c>
      <c r="W9" t="b">
        <v>1</v>
      </c>
    </row>
    <row r="10" spans="1:23" x14ac:dyDescent="0.3">
      <c r="D10" s="2" t="s">
        <v>10</v>
      </c>
      <c r="E10">
        <v>8</v>
      </c>
      <c r="G10" t="b">
        <v>1</v>
      </c>
      <c r="H10" t="b">
        <v>0</v>
      </c>
      <c r="I10" t="b">
        <v>1</v>
      </c>
      <c r="J10" t="s">
        <v>12</v>
      </c>
      <c r="L10">
        <v>53</v>
      </c>
      <c r="N10" t="b">
        <v>0</v>
      </c>
      <c r="O10" t="s">
        <v>10</v>
      </c>
      <c r="T10" t="b">
        <v>1</v>
      </c>
      <c r="V10" t="b">
        <v>0</v>
      </c>
      <c r="W10" t="b">
        <v>1</v>
      </c>
    </row>
    <row r="11" spans="1:23" x14ac:dyDescent="0.3">
      <c r="D11" s="2" t="s">
        <v>11</v>
      </c>
      <c r="E11">
        <v>9</v>
      </c>
      <c r="G11" t="b">
        <v>1</v>
      </c>
      <c r="H11" t="b">
        <v>0</v>
      </c>
      <c r="I11" t="b">
        <v>0</v>
      </c>
      <c r="J11" t="s">
        <v>12</v>
      </c>
      <c r="L11">
        <v>53</v>
      </c>
      <c r="N11" t="b">
        <v>0</v>
      </c>
      <c r="O11" s="2" t="s">
        <v>11</v>
      </c>
      <c r="T11" t="b">
        <v>0</v>
      </c>
      <c r="V11" t="b">
        <v>0</v>
      </c>
      <c r="W11" t="b">
        <v>1</v>
      </c>
    </row>
    <row r="12" spans="1:23" x14ac:dyDescent="0.3">
      <c r="D12" s="2" t="s">
        <v>13</v>
      </c>
      <c r="E12">
        <v>10</v>
      </c>
      <c r="G12" t="b">
        <v>1</v>
      </c>
      <c r="H12" t="b">
        <v>0</v>
      </c>
      <c r="I12" t="b">
        <v>0</v>
      </c>
      <c r="J12" t="s">
        <v>12</v>
      </c>
      <c r="L12">
        <v>53</v>
      </c>
      <c r="N12" t="b">
        <v>0</v>
      </c>
      <c r="O12" s="2" t="s">
        <v>13</v>
      </c>
      <c r="T12" t="b">
        <v>0</v>
      </c>
      <c r="V12" t="b">
        <v>0</v>
      </c>
      <c r="W12" t="b">
        <v>1</v>
      </c>
    </row>
    <row r="13" spans="1:23" x14ac:dyDescent="0.3">
      <c r="D13" s="2" t="s">
        <v>14</v>
      </c>
      <c r="E13">
        <v>11</v>
      </c>
      <c r="G13" t="b">
        <v>1</v>
      </c>
      <c r="H13" t="b">
        <v>0</v>
      </c>
      <c r="I13" t="b">
        <v>0</v>
      </c>
      <c r="J13" t="s">
        <v>12</v>
      </c>
      <c r="L13">
        <v>53</v>
      </c>
      <c r="N13" t="b">
        <v>0</v>
      </c>
      <c r="O13" s="2" t="s">
        <v>14</v>
      </c>
      <c r="T13" t="b">
        <v>0</v>
      </c>
      <c r="V13" t="b">
        <v>0</v>
      </c>
      <c r="W13" t="b">
        <v>1</v>
      </c>
    </row>
    <row r="14" spans="1:23" x14ac:dyDescent="0.3">
      <c r="D14" s="2" t="s">
        <v>15</v>
      </c>
      <c r="E14">
        <v>12</v>
      </c>
      <c r="G14" t="b">
        <v>1</v>
      </c>
      <c r="H14" t="b">
        <v>0</v>
      </c>
      <c r="I14" t="b">
        <v>0</v>
      </c>
      <c r="J14" t="s">
        <v>12</v>
      </c>
      <c r="L14">
        <v>53</v>
      </c>
      <c r="N14" t="b">
        <v>0</v>
      </c>
      <c r="O14" s="2" t="s">
        <v>15</v>
      </c>
      <c r="T14" t="b">
        <v>0</v>
      </c>
      <c r="V14" t="b">
        <v>0</v>
      </c>
      <c r="W14" t="b">
        <v>1</v>
      </c>
    </row>
    <row r="15" spans="1:23" x14ac:dyDescent="0.3">
      <c r="D15" s="2" t="s">
        <v>16</v>
      </c>
      <c r="E15">
        <v>13</v>
      </c>
      <c r="G15" t="b">
        <v>1</v>
      </c>
      <c r="H15" t="b">
        <v>0</v>
      </c>
      <c r="I15" t="b">
        <v>0</v>
      </c>
      <c r="J15" t="s">
        <v>12</v>
      </c>
      <c r="L15">
        <v>53</v>
      </c>
      <c r="N15" t="b">
        <v>0</v>
      </c>
      <c r="O15" s="2" t="s">
        <v>16</v>
      </c>
      <c r="T15" t="b">
        <v>0</v>
      </c>
      <c r="V15" t="b">
        <v>0</v>
      </c>
      <c r="W15" t="b">
        <v>1</v>
      </c>
    </row>
    <row r="16" spans="1:23" x14ac:dyDescent="0.3">
      <c r="D16" s="2" t="s">
        <v>17</v>
      </c>
      <c r="E16">
        <v>14</v>
      </c>
      <c r="G16" t="b">
        <v>1</v>
      </c>
      <c r="H16" t="b">
        <v>0</v>
      </c>
      <c r="I16" t="b">
        <v>0</v>
      </c>
      <c r="J16" t="s">
        <v>12</v>
      </c>
      <c r="L16">
        <v>53</v>
      </c>
      <c r="N16" t="b">
        <v>0</v>
      </c>
      <c r="O16" s="2" t="s">
        <v>17</v>
      </c>
      <c r="T16" t="b">
        <v>0</v>
      </c>
      <c r="V16" t="b">
        <v>0</v>
      </c>
      <c r="W16" t="b">
        <v>1</v>
      </c>
    </row>
    <row r="17" spans="1:23" x14ac:dyDescent="0.3">
      <c r="D17" s="2" t="s">
        <v>18</v>
      </c>
      <c r="E17">
        <v>15</v>
      </c>
      <c r="G17" t="b">
        <v>1</v>
      </c>
      <c r="H17" t="b">
        <v>0</v>
      </c>
      <c r="I17" t="b">
        <v>0</v>
      </c>
      <c r="J17" t="s">
        <v>12</v>
      </c>
      <c r="L17">
        <v>53</v>
      </c>
      <c r="N17" t="b">
        <v>0</v>
      </c>
      <c r="O17" s="2" t="s">
        <v>18</v>
      </c>
      <c r="T17" t="b">
        <v>0</v>
      </c>
      <c r="V17" t="b">
        <v>0</v>
      </c>
      <c r="W17" t="b">
        <v>1</v>
      </c>
    </row>
    <row r="18" spans="1:23" x14ac:dyDescent="0.3">
      <c r="D18" s="2" t="s">
        <v>19</v>
      </c>
      <c r="E18">
        <v>16</v>
      </c>
      <c r="G18" t="b">
        <v>1</v>
      </c>
      <c r="H18" t="b">
        <v>0</v>
      </c>
      <c r="I18" t="b">
        <v>0</v>
      </c>
      <c r="J18" t="s">
        <v>12</v>
      </c>
      <c r="L18">
        <v>53</v>
      </c>
      <c r="N18" t="b">
        <v>0</v>
      </c>
      <c r="O18" s="2" t="s">
        <v>19</v>
      </c>
      <c r="T18" t="b">
        <v>0</v>
      </c>
      <c r="V18" t="b">
        <v>0</v>
      </c>
      <c r="W18" t="b">
        <v>1</v>
      </c>
    </row>
    <row r="19" spans="1:23" x14ac:dyDescent="0.3">
      <c r="D19" s="2" t="s">
        <v>20</v>
      </c>
      <c r="E19">
        <v>17</v>
      </c>
      <c r="G19" t="b">
        <v>1</v>
      </c>
      <c r="H19" t="b">
        <v>0</v>
      </c>
      <c r="I19" t="b">
        <v>0</v>
      </c>
      <c r="J19" t="s">
        <v>12</v>
      </c>
      <c r="L19">
        <v>53</v>
      </c>
      <c r="N19" t="b">
        <v>0</v>
      </c>
      <c r="O19" s="2" t="s">
        <v>20</v>
      </c>
      <c r="T19" t="b">
        <v>0</v>
      </c>
      <c r="V19" t="b">
        <v>0</v>
      </c>
      <c r="W19" t="b">
        <v>1</v>
      </c>
    </row>
    <row r="20" spans="1:23" x14ac:dyDescent="0.3">
      <c r="D20" s="2" t="s">
        <v>21</v>
      </c>
      <c r="E20">
        <v>18</v>
      </c>
      <c r="G20" t="b">
        <v>1</v>
      </c>
      <c r="H20" t="b">
        <v>0</v>
      </c>
      <c r="I20" t="b">
        <v>0</v>
      </c>
      <c r="J20" t="s">
        <v>12</v>
      </c>
      <c r="L20">
        <v>53</v>
      </c>
      <c r="N20" t="b">
        <v>0</v>
      </c>
      <c r="O20" s="2" t="s">
        <v>21</v>
      </c>
      <c r="T20" t="b">
        <v>0</v>
      </c>
      <c r="V20" t="b">
        <v>0</v>
      </c>
      <c r="W20" t="b">
        <v>1</v>
      </c>
    </row>
    <row r="21" spans="1:23" x14ac:dyDescent="0.3">
      <c r="D21" s="2" t="s">
        <v>22</v>
      </c>
      <c r="E21">
        <v>19</v>
      </c>
      <c r="G21" t="b">
        <v>1</v>
      </c>
      <c r="H21" t="b">
        <v>0</v>
      </c>
      <c r="I21" t="b">
        <v>0</v>
      </c>
      <c r="J21" t="s">
        <v>12</v>
      </c>
      <c r="L21">
        <v>53</v>
      </c>
      <c r="N21" t="b">
        <v>0</v>
      </c>
      <c r="O21" s="2" t="s">
        <v>22</v>
      </c>
      <c r="T21" t="b">
        <v>0</v>
      </c>
      <c r="V21" t="b">
        <v>0</v>
      </c>
      <c r="W21" t="b">
        <v>1</v>
      </c>
    </row>
    <row r="22" spans="1:23" x14ac:dyDescent="0.3">
      <c r="D22" s="2" t="s">
        <v>23</v>
      </c>
      <c r="E22">
        <v>20</v>
      </c>
      <c r="G22" t="b">
        <v>1</v>
      </c>
      <c r="H22" t="b">
        <v>0</v>
      </c>
      <c r="I22" t="b">
        <v>0</v>
      </c>
      <c r="J22" t="s">
        <v>12</v>
      </c>
      <c r="L22">
        <v>53</v>
      </c>
      <c r="N22" t="b">
        <v>0</v>
      </c>
      <c r="O22" s="2" t="s">
        <v>23</v>
      </c>
      <c r="T22" t="b">
        <v>0</v>
      </c>
      <c r="V22" t="b">
        <v>0</v>
      </c>
      <c r="W22" t="b">
        <v>1</v>
      </c>
    </row>
    <row r="23" spans="1:23" x14ac:dyDescent="0.3">
      <c r="D23" s="2" t="s">
        <v>24</v>
      </c>
      <c r="E23">
        <v>21</v>
      </c>
      <c r="G23" t="b">
        <v>1</v>
      </c>
      <c r="H23" t="b">
        <v>0</v>
      </c>
      <c r="I23" t="b">
        <v>0</v>
      </c>
      <c r="J23" t="s">
        <v>5</v>
      </c>
      <c r="K23">
        <v>-1</v>
      </c>
      <c r="N23" t="b">
        <v>0</v>
      </c>
      <c r="O23" t="s">
        <v>24</v>
      </c>
      <c r="T23" t="b">
        <v>0</v>
      </c>
      <c r="V23" t="b">
        <v>0</v>
      </c>
      <c r="W23" t="b">
        <v>1</v>
      </c>
    </row>
    <row r="24" spans="1:23" x14ac:dyDescent="0.3">
      <c r="D24" s="2" t="s">
        <v>592</v>
      </c>
      <c r="E24">
        <v>22</v>
      </c>
      <c r="G24" t="b">
        <v>1</v>
      </c>
      <c r="H24" t="b">
        <v>0</v>
      </c>
      <c r="I24" t="b">
        <v>0</v>
      </c>
      <c r="J24" t="s">
        <v>5</v>
      </c>
      <c r="K24">
        <v>-1</v>
      </c>
      <c r="N24" t="b">
        <v>0</v>
      </c>
      <c r="O24" t="s">
        <v>592</v>
      </c>
      <c r="T24" t="b">
        <v>0</v>
      </c>
      <c r="V24" t="b">
        <v>0</v>
      </c>
      <c r="W24" t="b">
        <v>1</v>
      </c>
    </row>
    <row r="25" spans="1:23" x14ac:dyDescent="0.3">
      <c r="A25" t="s">
        <v>542</v>
      </c>
    </row>
    <row r="26" spans="1:23" x14ac:dyDescent="0.3">
      <c r="A26" t="s">
        <v>543</v>
      </c>
    </row>
    <row r="27" spans="1:23" x14ac:dyDescent="0.3">
      <c r="D27">
        <v>1</v>
      </c>
      <c r="E27" t="s">
        <v>25</v>
      </c>
      <c r="F27" s="2" t="s">
        <v>26</v>
      </c>
      <c r="G27" t="s">
        <v>3</v>
      </c>
      <c r="I27">
        <v>10</v>
      </c>
      <c r="J27">
        <v>0</v>
      </c>
      <c r="K27" t="s">
        <v>26</v>
      </c>
      <c r="M27" t="s">
        <v>47</v>
      </c>
      <c r="N27" t="s">
        <v>26</v>
      </c>
      <c r="O27" t="s">
        <v>159</v>
      </c>
      <c r="P27" t="s">
        <v>593</v>
      </c>
      <c r="S27" t="b">
        <v>0</v>
      </c>
    </row>
    <row r="28" spans="1:23" x14ac:dyDescent="0.3">
      <c r="D28">
        <v>2</v>
      </c>
      <c r="E28" t="s">
        <v>25</v>
      </c>
      <c r="F28" s="2" t="s">
        <v>28</v>
      </c>
      <c r="G28" t="s">
        <v>3</v>
      </c>
      <c r="I28">
        <v>10</v>
      </c>
      <c r="J28">
        <v>0</v>
      </c>
      <c r="K28" t="s">
        <v>28</v>
      </c>
      <c r="M28" t="s">
        <v>47</v>
      </c>
      <c r="N28" t="s">
        <v>28</v>
      </c>
      <c r="O28" t="s">
        <v>159</v>
      </c>
      <c r="P28" t="s">
        <v>594</v>
      </c>
      <c r="S28" t="b">
        <v>0</v>
      </c>
    </row>
    <row r="29" spans="1:23" x14ac:dyDescent="0.3">
      <c r="D29">
        <v>3</v>
      </c>
      <c r="E29" t="s">
        <v>25</v>
      </c>
      <c r="F29" s="2" t="s">
        <v>27</v>
      </c>
      <c r="G29" t="s">
        <v>3</v>
      </c>
      <c r="I29">
        <v>10</v>
      </c>
      <c r="J29">
        <v>0</v>
      </c>
      <c r="K29" t="s">
        <v>27</v>
      </c>
      <c r="M29" t="s">
        <v>47</v>
      </c>
      <c r="N29" t="s">
        <v>27</v>
      </c>
      <c r="O29" t="s">
        <v>159</v>
      </c>
      <c r="P29" t="s">
        <v>595</v>
      </c>
      <c r="S29" t="b">
        <v>1</v>
      </c>
    </row>
    <row r="30" spans="1:23" x14ac:dyDescent="0.3">
      <c r="D30">
        <v>4</v>
      </c>
      <c r="E30" t="s">
        <v>25</v>
      </c>
      <c r="F30" s="2" t="s">
        <v>29</v>
      </c>
      <c r="G30" t="s">
        <v>3</v>
      </c>
      <c r="I30">
        <v>10</v>
      </c>
      <c r="J30">
        <v>0</v>
      </c>
      <c r="K30" t="s">
        <v>29</v>
      </c>
      <c r="S30" t="b">
        <v>1</v>
      </c>
    </row>
    <row r="31" spans="1:23" x14ac:dyDescent="0.3">
      <c r="A31" t="s">
        <v>544</v>
      </c>
    </row>
    <row r="32" spans="1:23" x14ac:dyDescent="0.3">
      <c r="A32" t="s">
        <v>30</v>
      </c>
    </row>
    <row r="33" spans="4:11" x14ac:dyDescent="0.3">
      <c r="D33">
        <v>1</v>
      </c>
      <c r="E33" t="s">
        <v>25</v>
      </c>
      <c r="F33" s="2" t="s">
        <v>26</v>
      </c>
      <c r="G33" t="s">
        <v>3</v>
      </c>
      <c r="I33">
        <v>10</v>
      </c>
      <c r="J33">
        <v>0</v>
      </c>
      <c r="K33" t="s">
        <v>26</v>
      </c>
    </row>
    <row r="34" spans="4:11" x14ac:dyDescent="0.3">
      <c r="D34">
        <v>2</v>
      </c>
      <c r="E34" t="s">
        <v>25</v>
      </c>
      <c r="F34" s="2" t="s">
        <v>28</v>
      </c>
      <c r="G34" t="s">
        <v>3</v>
      </c>
      <c r="I34">
        <v>10</v>
      </c>
      <c r="J34">
        <v>0</v>
      </c>
      <c r="K34" t="s">
        <v>28</v>
      </c>
    </row>
    <row r="35" spans="4:11" x14ac:dyDescent="0.3">
      <c r="D35">
        <v>3</v>
      </c>
      <c r="E35" t="s">
        <v>25</v>
      </c>
      <c r="F35" s="2" t="s">
        <v>27</v>
      </c>
      <c r="G35" t="s">
        <v>3</v>
      </c>
      <c r="I35">
        <v>10</v>
      </c>
      <c r="J35">
        <v>0</v>
      </c>
      <c r="K35" t="s">
        <v>27</v>
      </c>
    </row>
    <row r="36" spans="4:11" x14ac:dyDescent="0.3">
      <c r="D36">
        <v>4</v>
      </c>
      <c r="E36" t="s">
        <v>25</v>
      </c>
      <c r="F36" s="2" t="s">
        <v>31</v>
      </c>
      <c r="G36" t="s">
        <v>3</v>
      </c>
      <c r="I36">
        <v>10</v>
      </c>
      <c r="J36">
        <v>0</v>
      </c>
      <c r="K36" t="s">
        <v>31</v>
      </c>
    </row>
    <row r="37" spans="4:11" x14ac:dyDescent="0.3">
      <c r="D37">
        <v>5</v>
      </c>
      <c r="E37" t="s">
        <v>25</v>
      </c>
      <c r="F37" s="2" t="s">
        <v>1</v>
      </c>
      <c r="G37" t="s">
        <v>3</v>
      </c>
      <c r="I37">
        <v>10</v>
      </c>
      <c r="J37">
        <v>0</v>
      </c>
      <c r="K37" t="s">
        <v>1</v>
      </c>
    </row>
    <row r="38" spans="4:11" x14ac:dyDescent="0.3">
      <c r="D38">
        <v>6</v>
      </c>
      <c r="E38" t="s">
        <v>25</v>
      </c>
      <c r="F38" s="2" t="s">
        <v>2</v>
      </c>
      <c r="G38" t="s">
        <v>3</v>
      </c>
      <c r="I38">
        <v>10</v>
      </c>
      <c r="J38">
        <v>0</v>
      </c>
      <c r="K38" t="s">
        <v>2</v>
      </c>
    </row>
    <row r="39" spans="4:11" x14ac:dyDescent="0.3">
      <c r="D39">
        <v>7</v>
      </c>
      <c r="E39" t="s">
        <v>25</v>
      </c>
      <c r="F39" s="2" t="s">
        <v>4</v>
      </c>
      <c r="G39" t="s">
        <v>5</v>
      </c>
      <c r="H39">
        <v>255</v>
      </c>
      <c r="K39" t="s">
        <v>4</v>
      </c>
    </row>
    <row r="40" spans="4:11" x14ac:dyDescent="0.3">
      <c r="D40">
        <v>8</v>
      </c>
      <c r="E40" t="s">
        <v>25</v>
      </c>
      <c r="F40" s="2" t="s">
        <v>6</v>
      </c>
      <c r="G40" t="s">
        <v>3</v>
      </c>
      <c r="I40">
        <v>10</v>
      </c>
      <c r="J40">
        <v>0</v>
      </c>
      <c r="K40" t="s">
        <v>6</v>
      </c>
    </row>
    <row r="41" spans="4:11" x14ac:dyDescent="0.3">
      <c r="D41">
        <v>9</v>
      </c>
      <c r="E41" t="s">
        <v>25</v>
      </c>
      <c r="F41" s="2" t="s">
        <v>7</v>
      </c>
      <c r="G41" t="s">
        <v>3</v>
      </c>
      <c r="I41">
        <v>10</v>
      </c>
      <c r="J41">
        <v>0</v>
      </c>
      <c r="K41" t="s">
        <v>7</v>
      </c>
    </row>
    <row r="42" spans="4:11" x14ac:dyDescent="0.3">
      <c r="D42">
        <v>10</v>
      </c>
      <c r="E42" t="s">
        <v>25</v>
      </c>
      <c r="F42" s="2" t="s">
        <v>8</v>
      </c>
      <c r="G42" t="s">
        <v>3</v>
      </c>
      <c r="I42">
        <v>10</v>
      </c>
      <c r="J42">
        <v>0</v>
      </c>
      <c r="K42" t="s">
        <v>8</v>
      </c>
    </row>
    <row r="43" spans="4:11" x14ac:dyDescent="0.3">
      <c r="D43">
        <v>11</v>
      </c>
      <c r="E43" t="s">
        <v>25</v>
      </c>
      <c r="F43" s="2" t="s">
        <v>9</v>
      </c>
      <c r="G43" t="s">
        <v>3</v>
      </c>
      <c r="I43">
        <v>10</v>
      </c>
      <c r="J43">
        <v>0</v>
      </c>
      <c r="K43" t="s">
        <v>9</v>
      </c>
    </row>
    <row r="44" spans="4:11" x14ac:dyDescent="0.3">
      <c r="D44">
        <v>12</v>
      </c>
      <c r="E44" t="s">
        <v>25</v>
      </c>
      <c r="F44" s="2" t="s">
        <v>10</v>
      </c>
      <c r="G44" t="s">
        <v>12</v>
      </c>
      <c r="I44">
        <v>53</v>
      </c>
      <c r="K44" t="s">
        <v>10</v>
      </c>
    </row>
    <row r="45" spans="4:11" x14ac:dyDescent="0.3">
      <c r="D45">
        <v>13</v>
      </c>
      <c r="E45" t="s">
        <v>25</v>
      </c>
      <c r="F45" s="2" t="s">
        <v>11</v>
      </c>
      <c r="G45" t="s">
        <v>12</v>
      </c>
      <c r="I45">
        <v>53</v>
      </c>
      <c r="K45">
        <v>1</v>
      </c>
    </row>
    <row r="46" spans="4:11" x14ac:dyDescent="0.3">
      <c r="D46">
        <v>14</v>
      </c>
      <c r="E46" t="s">
        <v>25</v>
      </c>
      <c r="F46" s="2" t="s">
        <v>13</v>
      </c>
      <c r="G46" t="s">
        <v>12</v>
      </c>
      <c r="I46">
        <v>53</v>
      </c>
      <c r="K46">
        <v>2</v>
      </c>
    </row>
    <row r="47" spans="4:11" x14ac:dyDescent="0.3">
      <c r="D47">
        <v>15</v>
      </c>
      <c r="E47" t="s">
        <v>25</v>
      </c>
      <c r="F47" s="2" t="s">
        <v>14</v>
      </c>
      <c r="G47" t="s">
        <v>12</v>
      </c>
      <c r="I47">
        <v>53</v>
      </c>
      <c r="K47">
        <v>3</v>
      </c>
    </row>
    <row r="48" spans="4:11" x14ac:dyDescent="0.3">
      <c r="D48">
        <v>16</v>
      </c>
      <c r="E48" t="s">
        <v>25</v>
      </c>
      <c r="F48" s="2" t="s">
        <v>15</v>
      </c>
      <c r="G48" t="s">
        <v>12</v>
      </c>
      <c r="I48">
        <v>53</v>
      </c>
      <c r="K48">
        <v>4</v>
      </c>
    </row>
    <row r="49" spans="1:11" x14ac:dyDescent="0.3">
      <c r="D49">
        <v>17</v>
      </c>
      <c r="E49" t="s">
        <v>25</v>
      </c>
      <c r="F49" s="2" t="s">
        <v>16</v>
      </c>
      <c r="G49" t="s">
        <v>12</v>
      </c>
      <c r="I49">
        <v>53</v>
      </c>
      <c r="K49">
        <v>5</v>
      </c>
    </row>
    <row r="50" spans="1:11" x14ac:dyDescent="0.3">
      <c r="D50">
        <v>18</v>
      </c>
      <c r="E50" t="s">
        <v>25</v>
      </c>
      <c r="F50" s="2" t="s">
        <v>17</v>
      </c>
      <c r="G50" t="s">
        <v>12</v>
      </c>
      <c r="I50">
        <v>53</v>
      </c>
      <c r="K50">
        <v>6</v>
      </c>
    </row>
    <row r="51" spans="1:11" x14ac:dyDescent="0.3">
      <c r="D51">
        <v>19</v>
      </c>
      <c r="E51" t="s">
        <v>25</v>
      </c>
      <c r="F51" s="2" t="s">
        <v>18</v>
      </c>
      <c r="G51" t="s">
        <v>12</v>
      </c>
      <c r="I51">
        <v>53</v>
      </c>
      <c r="K51">
        <v>7</v>
      </c>
    </row>
    <row r="52" spans="1:11" x14ac:dyDescent="0.3">
      <c r="D52">
        <v>20</v>
      </c>
      <c r="E52" t="s">
        <v>25</v>
      </c>
      <c r="F52" s="2" t="s">
        <v>19</v>
      </c>
      <c r="G52" t="s">
        <v>12</v>
      </c>
      <c r="I52">
        <v>53</v>
      </c>
      <c r="K52">
        <v>8</v>
      </c>
    </row>
    <row r="53" spans="1:11" x14ac:dyDescent="0.3">
      <c r="D53">
        <v>21</v>
      </c>
      <c r="E53" t="s">
        <v>25</v>
      </c>
      <c r="F53" s="2" t="s">
        <v>20</v>
      </c>
      <c r="G53" t="s">
        <v>12</v>
      </c>
      <c r="I53">
        <v>53</v>
      </c>
      <c r="K53">
        <v>9</v>
      </c>
    </row>
    <row r="54" spans="1:11" x14ac:dyDescent="0.3">
      <c r="D54">
        <v>22</v>
      </c>
      <c r="E54" t="s">
        <v>25</v>
      </c>
      <c r="F54" s="2" t="s">
        <v>21</v>
      </c>
      <c r="G54" t="s">
        <v>12</v>
      </c>
      <c r="I54">
        <v>53</v>
      </c>
      <c r="K54">
        <v>10</v>
      </c>
    </row>
    <row r="55" spans="1:11" x14ac:dyDescent="0.3">
      <c r="D55">
        <v>23</v>
      </c>
      <c r="E55" t="s">
        <v>25</v>
      </c>
      <c r="F55" s="2" t="s">
        <v>22</v>
      </c>
      <c r="G55" t="s">
        <v>12</v>
      </c>
      <c r="I55">
        <v>53</v>
      </c>
      <c r="K55">
        <v>11</v>
      </c>
    </row>
    <row r="56" spans="1:11" x14ac:dyDescent="0.3">
      <c r="D56">
        <v>24</v>
      </c>
      <c r="E56" t="s">
        <v>25</v>
      </c>
      <c r="F56" s="2" t="s">
        <v>23</v>
      </c>
      <c r="G56" t="s">
        <v>12</v>
      </c>
      <c r="I56">
        <v>53</v>
      </c>
      <c r="K56">
        <v>12</v>
      </c>
    </row>
    <row r="57" spans="1:11" x14ac:dyDescent="0.3">
      <c r="D57">
        <v>25</v>
      </c>
      <c r="E57" t="s">
        <v>25</v>
      </c>
      <c r="F57" s="2" t="s">
        <v>24</v>
      </c>
      <c r="G57" t="s">
        <v>5</v>
      </c>
      <c r="H57">
        <v>-1</v>
      </c>
      <c r="K57" t="s">
        <v>24</v>
      </c>
    </row>
    <row r="58" spans="1:11" x14ac:dyDescent="0.3">
      <c r="D58">
        <v>26</v>
      </c>
      <c r="E58" t="s">
        <v>25</v>
      </c>
      <c r="F58" s="2" t="s">
        <v>32</v>
      </c>
      <c r="G58" t="s">
        <v>33</v>
      </c>
      <c r="I58">
        <v>3</v>
      </c>
      <c r="K58" t="s">
        <v>32</v>
      </c>
    </row>
    <row r="59" spans="1:11" x14ac:dyDescent="0.3">
      <c r="A59" t="s">
        <v>34</v>
      </c>
    </row>
    <row r="60" spans="1:11" x14ac:dyDescent="0.3">
      <c r="A60" t="s">
        <v>35</v>
      </c>
    </row>
    <row r="61" spans="1:11" x14ac:dyDescent="0.3">
      <c r="D61">
        <v>1</v>
      </c>
      <c r="E61" t="s">
        <v>25</v>
      </c>
      <c r="F61" s="2" t="s">
        <v>26</v>
      </c>
      <c r="G61" t="s">
        <v>3</v>
      </c>
      <c r="I61">
        <v>10</v>
      </c>
      <c r="J61">
        <v>0</v>
      </c>
      <c r="K61" t="s">
        <v>26</v>
      </c>
    </row>
    <row r="62" spans="1:11" x14ac:dyDescent="0.3">
      <c r="D62">
        <v>2</v>
      </c>
      <c r="E62" t="s">
        <v>25</v>
      </c>
      <c r="F62" s="2" t="s">
        <v>28</v>
      </c>
      <c r="G62" t="s">
        <v>3</v>
      </c>
      <c r="I62">
        <v>10</v>
      </c>
      <c r="J62">
        <v>0</v>
      </c>
      <c r="K62" t="s">
        <v>28</v>
      </c>
    </row>
    <row r="63" spans="1:11" x14ac:dyDescent="0.3">
      <c r="D63">
        <v>3</v>
      </c>
      <c r="E63" t="s">
        <v>25</v>
      </c>
      <c r="F63" s="2" t="s">
        <v>27</v>
      </c>
      <c r="G63" t="s">
        <v>3</v>
      </c>
      <c r="I63">
        <v>10</v>
      </c>
      <c r="J63">
        <v>0</v>
      </c>
      <c r="K63" t="s">
        <v>27</v>
      </c>
    </row>
    <row r="64" spans="1:11" x14ac:dyDescent="0.3">
      <c r="D64">
        <v>4</v>
      </c>
      <c r="E64" t="s">
        <v>25</v>
      </c>
      <c r="F64" s="2" t="s">
        <v>31</v>
      </c>
      <c r="G64" t="s">
        <v>3</v>
      </c>
      <c r="I64">
        <v>10</v>
      </c>
      <c r="J64">
        <v>0</v>
      </c>
      <c r="K64" t="s">
        <v>31</v>
      </c>
    </row>
    <row r="65" spans="4:11" x14ac:dyDescent="0.3">
      <c r="D65">
        <v>5</v>
      </c>
      <c r="E65" t="s">
        <v>25</v>
      </c>
      <c r="F65" s="2" t="s">
        <v>1</v>
      </c>
      <c r="G65" t="s">
        <v>3</v>
      </c>
      <c r="I65">
        <v>10</v>
      </c>
      <c r="J65">
        <v>0</v>
      </c>
      <c r="K65" t="s">
        <v>1</v>
      </c>
    </row>
    <row r="66" spans="4:11" x14ac:dyDescent="0.3">
      <c r="D66">
        <v>6</v>
      </c>
      <c r="E66" t="s">
        <v>25</v>
      </c>
      <c r="F66" s="2" t="s">
        <v>2</v>
      </c>
      <c r="G66" t="s">
        <v>3</v>
      </c>
      <c r="I66">
        <v>10</v>
      </c>
      <c r="J66">
        <v>0</v>
      </c>
      <c r="K66" t="s">
        <v>2</v>
      </c>
    </row>
    <row r="67" spans="4:11" x14ac:dyDescent="0.3">
      <c r="D67">
        <v>7</v>
      </c>
      <c r="E67" t="s">
        <v>25</v>
      </c>
      <c r="F67" s="2" t="s">
        <v>4</v>
      </c>
      <c r="G67" t="s">
        <v>5</v>
      </c>
      <c r="H67">
        <v>255</v>
      </c>
      <c r="K67" t="s">
        <v>4</v>
      </c>
    </row>
    <row r="68" spans="4:11" x14ac:dyDescent="0.3">
      <c r="D68">
        <v>8</v>
      </c>
      <c r="E68" t="s">
        <v>25</v>
      </c>
      <c r="F68" s="2" t="s">
        <v>6</v>
      </c>
      <c r="G68" t="s">
        <v>3</v>
      </c>
      <c r="I68">
        <v>10</v>
      </c>
      <c r="J68">
        <v>0</v>
      </c>
      <c r="K68" t="s">
        <v>6</v>
      </c>
    </row>
    <row r="69" spans="4:11" x14ac:dyDescent="0.3">
      <c r="D69">
        <v>9</v>
      </c>
      <c r="E69" t="s">
        <v>25</v>
      </c>
      <c r="F69" s="2" t="s">
        <v>7</v>
      </c>
      <c r="G69" t="s">
        <v>3</v>
      </c>
      <c r="I69">
        <v>10</v>
      </c>
      <c r="J69">
        <v>0</v>
      </c>
      <c r="K69" t="s">
        <v>7</v>
      </c>
    </row>
    <row r="70" spans="4:11" x14ac:dyDescent="0.3">
      <c r="D70">
        <v>10</v>
      </c>
      <c r="E70" t="s">
        <v>25</v>
      </c>
      <c r="F70" s="2" t="s">
        <v>8</v>
      </c>
      <c r="G70" t="s">
        <v>3</v>
      </c>
      <c r="I70">
        <v>10</v>
      </c>
      <c r="J70">
        <v>0</v>
      </c>
      <c r="K70" t="s">
        <v>8</v>
      </c>
    </row>
    <row r="71" spans="4:11" x14ac:dyDescent="0.3">
      <c r="D71">
        <v>11</v>
      </c>
      <c r="E71" t="s">
        <v>25</v>
      </c>
      <c r="F71" s="2" t="s">
        <v>9</v>
      </c>
      <c r="G71" t="s">
        <v>3</v>
      </c>
      <c r="I71">
        <v>10</v>
      </c>
      <c r="J71">
        <v>0</v>
      </c>
      <c r="K71" t="s">
        <v>9</v>
      </c>
    </row>
    <row r="72" spans="4:11" x14ac:dyDescent="0.3">
      <c r="D72">
        <v>12</v>
      </c>
      <c r="E72" t="s">
        <v>25</v>
      </c>
      <c r="F72" s="2" t="s">
        <v>10</v>
      </c>
      <c r="G72" t="s">
        <v>12</v>
      </c>
      <c r="I72">
        <v>53</v>
      </c>
      <c r="K72" t="s">
        <v>10</v>
      </c>
    </row>
    <row r="73" spans="4:11" x14ac:dyDescent="0.3">
      <c r="D73">
        <v>13</v>
      </c>
      <c r="E73" t="s">
        <v>25</v>
      </c>
      <c r="F73" s="2" t="s">
        <v>11</v>
      </c>
      <c r="G73" t="s">
        <v>12</v>
      </c>
      <c r="I73">
        <v>53</v>
      </c>
      <c r="K73">
        <v>1</v>
      </c>
    </row>
    <row r="74" spans="4:11" x14ac:dyDescent="0.3">
      <c r="D74">
        <v>14</v>
      </c>
      <c r="E74" t="s">
        <v>25</v>
      </c>
      <c r="F74" s="2" t="s">
        <v>13</v>
      </c>
      <c r="G74" t="s">
        <v>12</v>
      </c>
      <c r="I74">
        <v>53</v>
      </c>
      <c r="K74">
        <v>2</v>
      </c>
    </row>
    <row r="75" spans="4:11" x14ac:dyDescent="0.3">
      <c r="D75">
        <v>15</v>
      </c>
      <c r="E75" t="s">
        <v>25</v>
      </c>
      <c r="F75" s="2" t="s">
        <v>14</v>
      </c>
      <c r="G75" t="s">
        <v>12</v>
      </c>
      <c r="I75">
        <v>53</v>
      </c>
      <c r="K75">
        <v>3</v>
      </c>
    </row>
    <row r="76" spans="4:11" x14ac:dyDescent="0.3">
      <c r="D76">
        <v>16</v>
      </c>
      <c r="E76" t="s">
        <v>25</v>
      </c>
      <c r="F76" s="2" t="s">
        <v>15</v>
      </c>
      <c r="G76" t="s">
        <v>12</v>
      </c>
      <c r="I76">
        <v>53</v>
      </c>
      <c r="K76">
        <v>4</v>
      </c>
    </row>
    <row r="77" spans="4:11" x14ac:dyDescent="0.3">
      <c r="D77">
        <v>17</v>
      </c>
      <c r="E77" t="s">
        <v>25</v>
      </c>
      <c r="F77" s="2" t="s">
        <v>16</v>
      </c>
      <c r="G77" t="s">
        <v>12</v>
      </c>
      <c r="I77">
        <v>53</v>
      </c>
      <c r="K77">
        <v>5</v>
      </c>
    </row>
    <row r="78" spans="4:11" x14ac:dyDescent="0.3">
      <c r="D78">
        <v>18</v>
      </c>
      <c r="E78" t="s">
        <v>25</v>
      </c>
      <c r="F78" s="2" t="s">
        <v>17</v>
      </c>
      <c r="G78" t="s">
        <v>12</v>
      </c>
      <c r="I78">
        <v>53</v>
      </c>
      <c r="K78">
        <v>6</v>
      </c>
    </row>
    <row r="79" spans="4:11" x14ac:dyDescent="0.3">
      <c r="D79">
        <v>19</v>
      </c>
      <c r="E79" t="s">
        <v>25</v>
      </c>
      <c r="F79" s="2" t="s">
        <v>18</v>
      </c>
      <c r="G79" t="s">
        <v>12</v>
      </c>
      <c r="I79">
        <v>53</v>
      </c>
      <c r="K79">
        <v>7</v>
      </c>
    </row>
    <row r="80" spans="4:11" x14ac:dyDescent="0.3">
      <c r="D80">
        <v>20</v>
      </c>
      <c r="E80" t="s">
        <v>25</v>
      </c>
      <c r="F80" s="2" t="s">
        <v>19</v>
      </c>
      <c r="G80" t="s">
        <v>12</v>
      </c>
      <c r="I80">
        <v>53</v>
      </c>
      <c r="K80">
        <v>8</v>
      </c>
    </row>
    <row r="81" spans="1:11" x14ac:dyDescent="0.3">
      <c r="D81">
        <v>21</v>
      </c>
      <c r="E81" t="s">
        <v>25</v>
      </c>
      <c r="F81" s="2" t="s">
        <v>20</v>
      </c>
      <c r="G81" t="s">
        <v>12</v>
      </c>
      <c r="I81">
        <v>53</v>
      </c>
      <c r="K81">
        <v>9</v>
      </c>
    </row>
    <row r="82" spans="1:11" x14ac:dyDescent="0.3">
      <c r="D82">
        <v>22</v>
      </c>
      <c r="E82" t="s">
        <v>25</v>
      </c>
      <c r="F82" s="2" t="s">
        <v>21</v>
      </c>
      <c r="G82" t="s">
        <v>12</v>
      </c>
      <c r="I82">
        <v>53</v>
      </c>
      <c r="K82">
        <v>10</v>
      </c>
    </row>
    <row r="83" spans="1:11" x14ac:dyDescent="0.3">
      <c r="D83">
        <v>23</v>
      </c>
      <c r="E83" t="s">
        <v>25</v>
      </c>
      <c r="F83" s="2" t="s">
        <v>22</v>
      </c>
      <c r="G83" t="s">
        <v>12</v>
      </c>
      <c r="I83">
        <v>53</v>
      </c>
      <c r="K83">
        <v>11</v>
      </c>
    </row>
    <row r="84" spans="1:11" x14ac:dyDescent="0.3">
      <c r="D84">
        <v>24</v>
      </c>
      <c r="E84" t="s">
        <v>25</v>
      </c>
      <c r="F84" s="2" t="s">
        <v>23</v>
      </c>
      <c r="G84" t="s">
        <v>12</v>
      </c>
      <c r="I84">
        <v>53</v>
      </c>
      <c r="K84">
        <v>12</v>
      </c>
    </row>
    <row r="85" spans="1:11" x14ac:dyDescent="0.3">
      <c r="D85">
        <v>25</v>
      </c>
      <c r="E85" t="s">
        <v>25</v>
      </c>
      <c r="F85" s="2" t="s">
        <v>24</v>
      </c>
      <c r="G85" t="s">
        <v>5</v>
      </c>
      <c r="H85">
        <v>-1</v>
      </c>
      <c r="K85" t="s">
        <v>24</v>
      </c>
    </row>
    <row r="86" spans="1:11" x14ac:dyDescent="0.3">
      <c r="D86">
        <v>26</v>
      </c>
      <c r="E86" t="s">
        <v>25</v>
      </c>
      <c r="F86" s="2" t="s">
        <v>32</v>
      </c>
      <c r="G86" t="s">
        <v>33</v>
      </c>
      <c r="I86">
        <v>3</v>
      </c>
      <c r="K86" t="s">
        <v>32</v>
      </c>
    </row>
    <row r="87" spans="1:11" x14ac:dyDescent="0.3">
      <c r="D87">
        <v>27</v>
      </c>
      <c r="E87" t="s">
        <v>25</v>
      </c>
      <c r="F87" s="2" t="s">
        <v>36</v>
      </c>
      <c r="G87" t="s">
        <v>37</v>
      </c>
      <c r="K87" t="s">
        <v>36</v>
      </c>
    </row>
    <row r="88" spans="1:11" x14ac:dyDescent="0.3">
      <c r="A88" t="s">
        <v>38</v>
      </c>
    </row>
    <row r="89" spans="1:11" x14ac:dyDescent="0.3">
      <c r="A89" t="s">
        <v>39</v>
      </c>
    </row>
    <row r="90" spans="1:11" x14ac:dyDescent="0.3">
      <c r="D90">
        <v>1</v>
      </c>
      <c r="E90" t="s">
        <v>25</v>
      </c>
      <c r="F90" s="2" t="s">
        <v>26</v>
      </c>
      <c r="G90" t="s">
        <v>3</v>
      </c>
      <c r="I90">
        <v>10</v>
      </c>
      <c r="J90">
        <v>0</v>
      </c>
      <c r="K90" t="s">
        <v>26</v>
      </c>
    </row>
    <row r="91" spans="1:11" x14ac:dyDescent="0.3">
      <c r="D91">
        <v>2</v>
      </c>
      <c r="E91" t="s">
        <v>25</v>
      </c>
      <c r="F91" s="2" t="s">
        <v>28</v>
      </c>
      <c r="G91" t="s">
        <v>3</v>
      </c>
      <c r="I91">
        <v>10</v>
      </c>
      <c r="J91">
        <v>0</v>
      </c>
      <c r="K91" t="s">
        <v>28</v>
      </c>
    </row>
    <row r="92" spans="1:11" x14ac:dyDescent="0.3">
      <c r="D92">
        <v>3</v>
      </c>
      <c r="E92" t="s">
        <v>25</v>
      </c>
      <c r="F92" s="2" t="s">
        <v>27</v>
      </c>
      <c r="G92" t="s">
        <v>3</v>
      </c>
      <c r="I92">
        <v>10</v>
      </c>
      <c r="J92">
        <v>0</v>
      </c>
      <c r="K92" t="s">
        <v>27</v>
      </c>
    </row>
    <row r="93" spans="1:11" x14ac:dyDescent="0.3">
      <c r="D93">
        <v>4</v>
      </c>
      <c r="E93" t="s">
        <v>25</v>
      </c>
      <c r="F93" s="2" t="s">
        <v>31</v>
      </c>
      <c r="G93" t="s">
        <v>3</v>
      </c>
      <c r="I93">
        <v>10</v>
      </c>
      <c r="J93">
        <v>0</v>
      </c>
      <c r="K93" t="s">
        <v>31</v>
      </c>
    </row>
    <row r="94" spans="1:11" x14ac:dyDescent="0.3">
      <c r="D94">
        <v>5</v>
      </c>
      <c r="E94" t="s">
        <v>25</v>
      </c>
      <c r="F94" s="2" t="s">
        <v>1</v>
      </c>
      <c r="G94" t="s">
        <v>3</v>
      </c>
      <c r="I94">
        <v>10</v>
      </c>
      <c r="J94">
        <v>0</v>
      </c>
      <c r="K94" t="s">
        <v>1</v>
      </c>
    </row>
    <row r="95" spans="1:11" x14ac:dyDescent="0.3">
      <c r="D95">
        <v>6</v>
      </c>
      <c r="E95" t="s">
        <v>25</v>
      </c>
      <c r="F95" s="2" t="s">
        <v>32</v>
      </c>
      <c r="G95" t="s">
        <v>33</v>
      </c>
      <c r="I95">
        <v>3</v>
      </c>
      <c r="K95" t="s">
        <v>32</v>
      </c>
    </row>
    <row r="96" spans="1:11" x14ac:dyDescent="0.3">
      <c r="A96" t="s">
        <v>40</v>
      </c>
    </row>
    <row r="97" spans="1:2" x14ac:dyDescent="0.3">
      <c r="A97" t="s">
        <v>545</v>
      </c>
    </row>
    <row r="98" spans="1:2" x14ac:dyDescent="0.3">
      <c r="A98">
        <v>1</v>
      </c>
    </row>
    <row r="99" spans="1:2" x14ac:dyDescent="0.3">
      <c r="A99">
        <v>2</v>
      </c>
      <c r="B99" s="2" t="s">
        <v>132</v>
      </c>
    </row>
    <row r="100" spans="1:2" x14ac:dyDescent="0.3">
      <c r="A100">
        <v>1</v>
      </c>
      <c r="B100" s="2" t="s">
        <v>130</v>
      </c>
    </row>
    <row r="101" spans="1:2" x14ac:dyDescent="0.3">
      <c r="A101">
        <v>3</v>
      </c>
      <c r="B101" s="2" t="s">
        <v>131</v>
      </c>
    </row>
    <row r="102" spans="1:2" x14ac:dyDescent="0.3">
      <c r="A102" t="s">
        <v>546</v>
      </c>
    </row>
    <row r="103" spans="1:2" x14ac:dyDescent="0.3">
      <c r="A103" t="s">
        <v>547</v>
      </c>
    </row>
    <row r="104" spans="1:2" x14ac:dyDescent="0.3">
      <c r="A104">
        <v>11</v>
      </c>
    </row>
    <row r="105" spans="1:2" x14ac:dyDescent="0.3">
      <c r="B105" s="2" t="s">
        <v>71</v>
      </c>
    </row>
    <row r="106" spans="1:2" x14ac:dyDescent="0.3">
      <c r="A106">
        <v>11</v>
      </c>
      <c r="B106" s="2" t="s">
        <v>165</v>
      </c>
    </row>
    <row r="107" spans="1:2" x14ac:dyDescent="0.3">
      <c r="A107">
        <v>12</v>
      </c>
      <c r="B107" s="2" t="s">
        <v>166</v>
      </c>
    </row>
    <row r="108" spans="1:2" x14ac:dyDescent="0.3">
      <c r="A108">
        <v>13</v>
      </c>
      <c r="B108" s="2" t="s">
        <v>167</v>
      </c>
    </row>
    <row r="109" spans="1:2" x14ac:dyDescent="0.3">
      <c r="A109">
        <v>14</v>
      </c>
      <c r="B109" s="2" t="s">
        <v>168</v>
      </c>
    </row>
    <row r="110" spans="1:2" x14ac:dyDescent="0.3">
      <c r="A110" t="s">
        <v>548</v>
      </c>
    </row>
    <row r="111" spans="1:2" x14ac:dyDescent="0.3">
      <c r="A111" t="s">
        <v>549</v>
      </c>
    </row>
    <row r="112" spans="1:2" x14ac:dyDescent="0.3">
      <c r="A112">
        <v>5</v>
      </c>
    </row>
    <row r="113" spans="1:9" x14ac:dyDescent="0.3">
      <c r="A113">
        <v>4</v>
      </c>
      <c r="B113" s="2" t="s">
        <v>654</v>
      </c>
    </row>
    <row r="114" spans="1:9" x14ac:dyDescent="0.3">
      <c r="A114">
        <v>5</v>
      </c>
      <c r="B114" s="2" t="s">
        <v>709</v>
      </c>
    </row>
    <row r="115" spans="1:9" x14ac:dyDescent="0.3">
      <c r="A115">
        <v>6</v>
      </c>
      <c r="B115" s="2" t="s">
        <v>722</v>
      </c>
    </row>
    <row r="116" spans="1:9" x14ac:dyDescent="0.3">
      <c r="A116" t="s">
        <v>550</v>
      </c>
    </row>
    <row r="117" spans="1:9" x14ac:dyDescent="0.3">
      <c r="A117" t="s">
        <v>551</v>
      </c>
    </row>
    <row r="118" spans="1:9" x14ac:dyDescent="0.3">
      <c r="A118">
        <v>20</v>
      </c>
    </row>
    <row r="120" spans="1:9" x14ac:dyDescent="0.3">
      <c r="A120">
        <v>10</v>
      </c>
    </row>
    <row r="121" spans="1:9" x14ac:dyDescent="0.3">
      <c r="A121">
        <v>20</v>
      </c>
    </row>
    <row r="122" spans="1:9" x14ac:dyDescent="0.3">
      <c r="A122">
        <v>30</v>
      </c>
    </row>
    <row r="123" spans="1:9" x14ac:dyDescent="0.3">
      <c r="A123" t="s">
        <v>552</v>
      </c>
    </row>
    <row r="124" spans="1:9" x14ac:dyDescent="0.3">
      <c r="A124" t="s">
        <v>41</v>
      </c>
    </row>
    <row r="125" spans="1:9" x14ac:dyDescent="0.3">
      <c r="A125" t="s">
        <v>42</v>
      </c>
      <c r="B125" t="b">
        <v>0</v>
      </c>
      <c r="C125" t="s">
        <v>43</v>
      </c>
      <c r="D125" t="s">
        <v>44</v>
      </c>
      <c r="E125" t="s">
        <v>45</v>
      </c>
      <c r="F125" t="s">
        <v>369</v>
      </c>
    </row>
    <row r="126" spans="1:9" x14ac:dyDescent="0.3">
      <c r="A126" t="s">
        <v>46</v>
      </c>
    </row>
    <row r="127" spans="1:9" x14ac:dyDescent="0.3">
      <c r="A127" t="s">
        <v>539</v>
      </c>
    </row>
    <row r="128" spans="1:9" x14ac:dyDescent="0.3">
      <c r="C128" t="s">
        <v>47</v>
      </c>
      <c r="D128" t="s">
        <v>48</v>
      </c>
      <c r="E128" t="s">
        <v>49</v>
      </c>
      <c r="I128" t="s">
        <v>50</v>
      </c>
    </row>
    <row r="129" spans="1:39" x14ac:dyDescent="0.3">
      <c r="C129" t="s">
        <v>47</v>
      </c>
      <c r="D129" t="s">
        <v>51</v>
      </c>
      <c r="E129" t="s">
        <v>49</v>
      </c>
      <c r="I129" t="s">
        <v>52</v>
      </c>
    </row>
    <row r="130" spans="1:39" x14ac:dyDescent="0.3">
      <c r="C130" t="s">
        <v>47</v>
      </c>
      <c r="D130" t="s">
        <v>53</v>
      </c>
      <c r="E130" t="s">
        <v>49</v>
      </c>
      <c r="I130" t="s">
        <v>54</v>
      </c>
    </row>
    <row r="131" spans="1:39" x14ac:dyDescent="0.3">
      <c r="C131" t="s">
        <v>47</v>
      </c>
      <c r="D131" t="s">
        <v>220</v>
      </c>
      <c r="E131" t="s">
        <v>56</v>
      </c>
      <c r="I131" t="s">
        <v>221</v>
      </c>
    </row>
    <row r="132" spans="1:39" x14ac:dyDescent="0.3">
      <c r="C132" t="s">
        <v>47</v>
      </c>
      <c r="D132" t="s">
        <v>55</v>
      </c>
      <c r="E132" t="s">
        <v>56</v>
      </c>
      <c r="I132" t="s">
        <v>57</v>
      </c>
    </row>
    <row r="133" spans="1:39" x14ac:dyDescent="0.3">
      <c r="C133" t="s">
        <v>222</v>
      </c>
      <c r="D133" t="s">
        <v>223</v>
      </c>
      <c r="E133" t="s">
        <v>49</v>
      </c>
      <c r="I133" t="s">
        <v>224</v>
      </c>
    </row>
    <row r="134" spans="1:39" x14ac:dyDescent="0.3">
      <c r="C134" t="s">
        <v>222</v>
      </c>
      <c r="D134" t="s">
        <v>225</v>
      </c>
      <c r="E134" t="s">
        <v>49</v>
      </c>
      <c r="I134" t="s">
        <v>226</v>
      </c>
    </row>
    <row r="135" spans="1:39" x14ac:dyDescent="0.3">
      <c r="C135" t="s">
        <v>222</v>
      </c>
      <c r="D135" t="s">
        <v>227</v>
      </c>
      <c r="E135" t="s">
        <v>49</v>
      </c>
      <c r="I135" t="s">
        <v>228</v>
      </c>
    </row>
    <row r="136" spans="1:39" x14ac:dyDescent="0.3">
      <c r="C136" t="s">
        <v>222</v>
      </c>
      <c r="D136" t="s">
        <v>229</v>
      </c>
      <c r="E136" t="s">
        <v>230</v>
      </c>
      <c r="I136" t="s">
        <v>231</v>
      </c>
    </row>
    <row r="137" spans="1:39" x14ac:dyDescent="0.3">
      <c r="C137" t="s">
        <v>222</v>
      </c>
      <c r="D137" t="s">
        <v>232</v>
      </c>
      <c r="E137" t="s">
        <v>49</v>
      </c>
      <c r="I137" t="s">
        <v>233</v>
      </c>
    </row>
    <row r="138" spans="1:39" x14ac:dyDescent="0.3">
      <c r="C138" t="s">
        <v>222</v>
      </c>
      <c r="D138" t="s">
        <v>234</v>
      </c>
      <c r="E138" t="s">
        <v>49</v>
      </c>
      <c r="I138" t="s">
        <v>235</v>
      </c>
    </row>
    <row r="139" spans="1:39" x14ac:dyDescent="0.3">
      <c r="A139" t="s">
        <v>540</v>
      </c>
    </row>
    <row r="140" spans="1:39" x14ac:dyDescent="0.3">
      <c r="A140" t="s">
        <v>60</v>
      </c>
    </row>
    <row r="141" spans="1:39" x14ac:dyDescent="0.3">
      <c r="A141" t="s">
        <v>51</v>
      </c>
      <c r="B141" t="s">
        <v>45</v>
      </c>
      <c r="C141" t="b">
        <v>1</v>
      </c>
      <c r="D141" t="s">
        <v>52</v>
      </c>
      <c r="E141" t="s">
        <v>49</v>
      </c>
      <c r="W141" t="s">
        <v>52</v>
      </c>
      <c r="Z141" t="b">
        <v>0</v>
      </c>
      <c r="AA141" t="s">
        <v>52</v>
      </c>
      <c r="AB141" t="s">
        <v>50</v>
      </c>
      <c r="AH141" t="s">
        <v>652</v>
      </c>
      <c r="AI141" t="s">
        <v>653</v>
      </c>
      <c r="AK141" t="b">
        <v>0</v>
      </c>
      <c r="AL141" t="b">
        <v>0</v>
      </c>
    </row>
    <row r="142" spans="1:39" x14ac:dyDescent="0.3">
      <c r="A142" t="s">
        <v>205</v>
      </c>
      <c r="B142" t="s">
        <v>45</v>
      </c>
      <c r="C142" t="b">
        <v>1</v>
      </c>
      <c r="D142" t="s">
        <v>57</v>
      </c>
      <c r="E142" t="s">
        <v>56</v>
      </c>
      <c r="F142" t="s">
        <v>61</v>
      </c>
      <c r="G142" t="s">
        <v>62</v>
      </c>
      <c r="H142" t="s">
        <v>63</v>
      </c>
      <c r="S142" t="s">
        <v>56</v>
      </c>
      <c r="T142" t="s">
        <v>56</v>
      </c>
      <c r="U142" t="s">
        <v>56</v>
      </c>
      <c r="W142" t="s">
        <v>57</v>
      </c>
      <c r="Z142" t="b">
        <v>0</v>
      </c>
      <c r="AH142" t="s">
        <v>652</v>
      </c>
      <c r="AI142" t="s">
        <v>653</v>
      </c>
      <c r="AK142" t="b">
        <v>0</v>
      </c>
      <c r="AL142" t="b">
        <v>0</v>
      </c>
      <c r="AM142" s="2" t="s">
        <v>71</v>
      </c>
    </row>
    <row r="143" spans="1:39" x14ac:dyDescent="0.3">
      <c r="A143" t="s">
        <v>206</v>
      </c>
      <c r="B143" t="s">
        <v>45</v>
      </c>
      <c r="C143" t="b">
        <v>1</v>
      </c>
      <c r="D143" t="s">
        <v>221</v>
      </c>
      <c r="E143" t="s">
        <v>56</v>
      </c>
      <c r="W143" t="s">
        <v>221</v>
      </c>
      <c r="Z143" t="b">
        <v>0</v>
      </c>
      <c r="AH143" t="s">
        <v>652</v>
      </c>
      <c r="AI143" t="s">
        <v>653</v>
      </c>
      <c r="AK143" t="b">
        <v>0</v>
      </c>
      <c r="AL143" t="b">
        <v>0</v>
      </c>
      <c r="AM143" s="2" t="s">
        <v>71</v>
      </c>
    </row>
    <row r="144" spans="1:39" x14ac:dyDescent="0.3">
      <c r="A144" t="s">
        <v>610</v>
      </c>
      <c r="B144" t="s">
        <v>45</v>
      </c>
      <c r="C144" t="b">
        <v>1</v>
      </c>
      <c r="D144" t="s">
        <v>158</v>
      </c>
      <c r="E144" t="s">
        <v>159</v>
      </c>
      <c r="M144" t="s">
        <v>599</v>
      </c>
      <c r="W144" t="s">
        <v>158</v>
      </c>
      <c r="Z144" t="b">
        <v>0</v>
      </c>
      <c r="AE144" t="s">
        <v>710</v>
      </c>
      <c r="AF144" t="s">
        <v>42</v>
      </c>
      <c r="AG144" t="s">
        <v>711</v>
      </c>
      <c r="AH144" t="s">
        <v>652</v>
      </c>
      <c r="AI144" t="s">
        <v>653</v>
      </c>
      <c r="AK144" t="b">
        <v>0</v>
      </c>
      <c r="AL144" t="b">
        <v>0</v>
      </c>
      <c r="AM144" s="2" t="s">
        <v>71</v>
      </c>
    </row>
    <row r="145" spans="1:39" x14ac:dyDescent="0.3">
      <c r="A145" t="s">
        <v>611</v>
      </c>
      <c r="B145" t="s">
        <v>45</v>
      </c>
      <c r="C145" t="b">
        <v>1</v>
      </c>
      <c r="D145" t="s">
        <v>355</v>
      </c>
      <c r="E145" t="s">
        <v>159</v>
      </c>
      <c r="M145" t="s">
        <v>600</v>
      </c>
      <c r="W145" t="s">
        <v>355</v>
      </c>
      <c r="Z145" t="b">
        <v>0</v>
      </c>
      <c r="AE145" t="s">
        <v>710</v>
      </c>
      <c r="AF145" t="s">
        <v>42</v>
      </c>
      <c r="AG145" t="s">
        <v>711</v>
      </c>
      <c r="AH145" t="s">
        <v>652</v>
      </c>
      <c r="AI145" t="s">
        <v>653</v>
      </c>
      <c r="AK145" t="b">
        <v>0</v>
      </c>
      <c r="AL145" t="b">
        <v>0</v>
      </c>
      <c r="AM145" s="2" t="s">
        <v>71</v>
      </c>
    </row>
    <row r="146" spans="1:39" x14ac:dyDescent="0.3">
      <c r="A146" t="s">
        <v>612</v>
      </c>
      <c r="B146" t="s">
        <v>45</v>
      </c>
      <c r="C146" t="b">
        <v>1</v>
      </c>
      <c r="D146" t="s">
        <v>356</v>
      </c>
      <c r="E146" t="s">
        <v>159</v>
      </c>
      <c r="M146" t="s">
        <v>601</v>
      </c>
      <c r="W146" t="s">
        <v>356</v>
      </c>
      <c r="Z146" t="b">
        <v>0</v>
      </c>
      <c r="AE146" t="s">
        <v>710</v>
      </c>
      <c r="AF146" t="s">
        <v>42</v>
      </c>
      <c r="AG146" t="s">
        <v>711</v>
      </c>
      <c r="AH146" t="s">
        <v>652</v>
      </c>
      <c r="AI146" t="s">
        <v>653</v>
      </c>
      <c r="AK146" t="b">
        <v>0</v>
      </c>
      <c r="AL146" t="b">
        <v>0</v>
      </c>
      <c r="AM146" s="2" t="s">
        <v>71</v>
      </c>
    </row>
    <row r="147" spans="1:39" x14ac:dyDescent="0.3">
      <c r="A147" t="s">
        <v>613</v>
      </c>
      <c r="B147" t="s">
        <v>45</v>
      </c>
      <c r="C147" t="b">
        <v>1</v>
      </c>
      <c r="D147" t="s">
        <v>357</v>
      </c>
      <c r="E147" t="s">
        <v>159</v>
      </c>
      <c r="M147" t="s">
        <v>602</v>
      </c>
      <c r="W147" t="s">
        <v>357</v>
      </c>
      <c r="Z147" t="b">
        <v>0</v>
      </c>
      <c r="AE147" t="s">
        <v>710</v>
      </c>
      <c r="AF147" t="s">
        <v>42</v>
      </c>
      <c r="AG147" t="s">
        <v>711</v>
      </c>
      <c r="AH147" t="s">
        <v>652</v>
      </c>
      <c r="AI147" t="s">
        <v>653</v>
      </c>
      <c r="AK147" t="b">
        <v>0</v>
      </c>
      <c r="AL147" t="b">
        <v>0</v>
      </c>
      <c r="AM147" s="2" t="s">
        <v>71</v>
      </c>
    </row>
    <row r="148" spans="1:39" x14ac:dyDescent="0.3">
      <c r="A148" t="s">
        <v>376</v>
      </c>
      <c r="B148" t="s">
        <v>45</v>
      </c>
      <c r="C148" t="b">
        <v>1</v>
      </c>
      <c r="D148" t="s">
        <v>370</v>
      </c>
      <c r="E148" t="s">
        <v>56</v>
      </c>
      <c r="F148" t="s">
        <v>371</v>
      </c>
      <c r="G148" t="s">
        <v>372</v>
      </c>
      <c r="H148" t="s">
        <v>373</v>
      </c>
      <c r="S148" t="s">
        <v>56</v>
      </c>
      <c r="T148" t="s">
        <v>56</v>
      </c>
      <c r="U148" t="s">
        <v>56</v>
      </c>
      <c r="W148" t="s">
        <v>370</v>
      </c>
      <c r="Z148" t="b">
        <v>1</v>
      </c>
      <c r="AH148" t="s">
        <v>652</v>
      </c>
      <c r="AI148" t="s">
        <v>653</v>
      </c>
      <c r="AK148" t="b">
        <v>0</v>
      </c>
      <c r="AL148" t="b">
        <v>0</v>
      </c>
    </row>
    <row r="149" spans="1:39" x14ac:dyDescent="0.3">
      <c r="A149" t="s">
        <v>64</v>
      </c>
    </row>
    <row r="150" spans="1:39" x14ac:dyDescent="0.3">
      <c r="A150" t="s">
        <v>533</v>
      </c>
    </row>
    <row r="151" spans="1:39" x14ac:dyDescent="0.3">
      <c r="D151" s="2" t="s">
        <v>65</v>
      </c>
      <c r="E151">
        <v>1</v>
      </c>
      <c r="G151" t="b">
        <v>0</v>
      </c>
      <c r="H151" t="b">
        <v>1</v>
      </c>
      <c r="I151" t="b">
        <v>0</v>
      </c>
      <c r="J151" t="s">
        <v>3</v>
      </c>
      <c r="L151">
        <v>10</v>
      </c>
      <c r="M151">
        <v>0</v>
      </c>
      <c r="N151" t="b">
        <v>1</v>
      </c>
      <c r="O151" t="s">
        <v>65</v>
      </c>
      <c r="V151" t="b">
        <v>0</v>
      </c>
      <c r="W151" t="b">
        <v>1</v>
      </c>
    </row>
    <row r="152" spans="1:39" x14ac:dyDescent="0.3">
      <c r="D152" s="2" t="s">
        <v>66</v>
      </c>
      <c r="E152">
        <v>2</v>
      </c>
      <c r="G152" t="b">
        <v>0</v>
      </c>
      <c r="H152" t="b">
        <v>0</v>
      </c>
      <c r="I152" t="b">
        <v>0</v>
      </c>
      <c r="J152" t="s">
        <v>67</v>
      </c>
      <c r="L152">
        <v>3</v>
      </c>
      <c r="M152">
        <v>0</v>
      </c>
      <c r="N152" t="b">
        <v>0</v>
      </c>
      <c r="O152" t="s">
        <v>66</v>
      </c>
      <c r="V152" t="b">
        <v>0</v>
      </c>
      <c r="W152" t="b">
        <v>1</v>
      </c>
      <c r="X152" t="s">
        <v>50</v>
      </c>
    </row>
    <row r="153" spans="1:39" x14ac:dyDescent="0.3">
      <c r="D153" s="2" t="s">
        <v>68</v>
      </c>
      <c r="E153">
        <v>3</v>
      </c>
      <c r="G153" t="b">
        <v>0</v>
      </c>
      <c r="H153" t="b">
        <v>0</v>
      </c>
      <c r="I153" t="b">
        <v>0</v>
      </c>
      <c r="J153" t="s">
        <v>5</v>
      </c>
      <c r="K153">
        <v>50</v>
      </c>
      <c r="N153" t="b">
        <v>0</v>
      </c>
      <c r="O153" t="s">
        <v>68</v>
      </c>
      <c r="V153" t="b">
        <v>1</v>
      </c>
      <c r="W153" t="b">
        <v>1</v>
      </c>
    </row>
    <row r="154" spans="1:39" x14ac:dyDescent="0.3">
      <c r="D154" s="2" t="s">
        <v>69</v>
      </c>
      <c r="E154">
        <v>4</v>
      </c>
      <c r="G154" t="b">
        <v>0</v>
      </c>
      <c r="H154" t="b">
        <v>0</v>
      </c>
      <c r="I154" t="b">
        <v>0</v>
      </c>
      <c r="J154" t="s">
        <v>5</v>
      </c>
      <c r="K154">
        <v>255</v>
      </c>
      <c r="N154" t="b">
        <v>0</v>
      </c>
      <c r="O154" t="s">
        <v>69</v>
      </c>
      <c r="V154" t="b">
        <v>1</v>
      </c>
      <c r="W154" t="b">
        <v>1</v>
      </c>
    </row>
    <row r="155" spans="1:39" x14ac:dyDescent="0.3">
      <c r="A155" t="s">
        <v>534</v>
      </c>
    </row>
    <row r="156" spans="1:39" x14ac:dyDescent="0.3">
      <c r="A156" t="s">
        <v>70</v>
      </c>
    </row>
    <row r="157" spans="1:39" x14ac:dyDescent="0.3">
      <c r="A157" s="2" t="s">
        <v>71</v>
      </c>
      <c r="B157" t="s">
        <v>72</v>
      </c>
      <c r="C157" s="2" t="s">
        <v>205</v>
      </c>
    </row>
    <row r="158" spans="1:39" x14ac:dyDescent="0.3">
      <c r="A158" s="2" t="s">
        <v>71</v>
      </c>
      <c r="B158" t="s">
        <v>73</v>
      </c>
      <c r="C158" t="b">
        <v>0</v>
      </c>
    </row>
    <row r="159" spans="1:39" x14ac:dyDescent="0.3">
      <c r="A159" s="2" t="s">
        <v>71</v>
      </c>
      <c r="B159" t="s">
        <v>74</v>
      </c>
      <c r="C159" s="2" t="s">
        <v>236</v>
      </c>
    </row>
    <row r="160" spans="1:39" x14ac:dyDescent="0.3">
      <c r="A160" s="2" t="s">
        <v>71</v>
      </c>
      <c r="B160" t="s">
        <v>75</v>
      </c>
      <c r="C160" t="b">
        <v>0</v>
      </c>
    </row>
    <row r="161" spans="1:3" x14ac:dyDescent="0.3">
      <c r="A161" s="2" t="s">
        <v>71</v>
      </c>
      <c r="B161" t="s">
        <v>76</v>
      </c>
      <c r="C161" t="b">
        <v>0</v>
      </c>
    </row>
    <row r="162" spans="1:3" x14ac:dyDescent="0.3">
      <c r="A162" s="2" t="s">
        <v>71</v>
      </c>
      <c r="B162" t="s">
        <v>77</v>
      </c>
      <c r="C162" t="b">
        <v>0</v>
      </c>
    </row>
    <row r="163" spans="1:3" x14ac:dyDescent="0.3">
      <c r="A163" s="2" t="s">
        <v>71</v>
      </c>
      <c r="B163" t="s">
        <v>78</v>
      </c>
      <c r="C163" t="b">
        <v>0</v>
      </c>
    </row>
    <row r="164" spans="1:3" x14ac:dyDescent="0.3">
      <c r="A164" s="2" t="s">
        <v>59</v>
      </c>
      <c r="B164" t="s">
        <v>79</v>
      </c>
      <c r="C164" t="b">
        <v>1</v>
      </c>
    </row>
    <row r="165" spans="1:3" x14ac:dyDescent="0.3">
      <c r="A165" s="2" t="s">
        <v>59</v>
      </c>
      <c r="B165" t="s">
        <v>80</v>
      </c>
      <c r="C165" s="2" t="s">
        <v>81</v>
      </c>
    </row>
    <row r="166" spans="1:3" x14ac:dyDescent="0.3">
      <c r="A166" s="2" t="s">
        <v>59</v>
      </c>
      <c r="B166" t="s">
        <v>82</v>
      </c>
      <c r="C166" s="2" t="s">
        <v>83</v>
      </c>
    </row>
    <row r="167" spans="1:3" x14ac:dyDescent="0.3">
      <c r="A167" s="2" t="s">
        <v>59</v>
      </c>
      <c r="B167" t="s">
        <v>631</v>
      </c>
      <c r="C167">
        <v>1</v>
      </c>
    </row>
    <row r="168" spans="1:3" x14ac:dyDescent="0.3">
      <c r="A168" s="2" t="s">
        <v>59</v>
      </c>
      <c r="B168" t="s">
        <v>632</v>
      </c>
      <c r="C168">
        <v>-4138</v>
      </c>
    </row>
    <row r="169" spans="1:3" x14ac:dyDescent="0.3">
      <c r="A169" s="2" t="s">
        <v>1</v>
      </c>
      <c r="B169" t="s">
        <v>79</v>
      </c>
      <c r="C169" t="b">
        <v>1</v>
      </c>
    </row>
    <row r="170" spans="1:3" x14ac:dyDescent="0.3">
      <c r="A170" s="2" t="s">
        <v>1</v>
      </c>
      <c r="B170" t="s">
        <v>80</v>
      </c>
      <c r="C170" s="2" t="s">
        <v>84</v>
      </c>
    </row>
    <row r="171" spans="1:3" x14ac:dyDescent="0.3">
      <c r="A171" s="2" t="s">
        <v>1</v>
      </c>
      <c r="B171" t="s">
        <v>82</v>
      </c>
      <c r="C171" s="2" t="s">
        <v>83</v>
      </c>
    </row>
    <row r="172" spans="1:3" x14ac:dyDescent="0.3">
      <c r="A172" s="2" t="s">
        <v>1</v>
      </c>
      <c r="B172" t="s">
        <v>87</v>
      </c>
      <c r="C172">
        <v>1</v>
      </c>
    </row>
    <row r="173" spans="1:3" x14ac:dyDescent="0.3">
      <c r="A173" s="2" t="s">
        <v>1</v>
      </c>
      <c r="B173" t="s">
        <v>88</v>
      </c>
      <c r="C173">
        <v>1</v>
      </c>
    </row>
    <row r="174" spans="1:3" x14ac:dyDescent="0.3">
      <c r="A174" s="2" t="s">
        <v>1</v>
      </c>
      <c r="B174" t="s">
        <v>89</v>
      </c>
      <c r="C174" s="2" t="s">
        <v>90</v>
      </c>
    </row>
    <row r="175" spans="1:3" x14ac:dyDescent="0.3">
      <c r="A175" s="2" t="s">
        <v>1</v>
      </c>
      <c r="B175" t="s">
        <v>91</v>
      </c>
      <c r="C175" s="2" t="s">
        <v>92</v>
      </c>
    </row>
    <row r="176" spans="1:3" x14ac:dyDescent="0.3">
      <c r="A176" s="2" t="s">
        <v>1</v>
      </c>
      <c r="B176" t="s">
        <v>93</v>
      </c>
      <c r="C176">
        <v>2</v>
      </c>
    </row>
    <row r="177" spans="1:3" x14ac:dyDescent="0.3">
      <c r="A177" s="2" t="s">
        <v>1</v>
      </c>
      <c r="B177" t="s">
        <v>94</v>
      </c>
      <c r="C177" t="b">
        <v>1</v>
      </c>
    </row>
    <row r="178" spans="1:3" x14ac:dyDescent="0.3">
      <c r="A178" s="2" t="s">
        <v>1</v>
      </c>
      <c r="B178" t="s">
        <v>95</v>
      </c>
      <c r="C178" t="b">
        <v>1</v>
      </c>
    </row>
    <row r="179" spans="1:3" x14ac:dyDescent="0.3">
      <c r="A179" s="2" t="s">
        <v>1</v>
      </c>
      <c r="B179" t="s">
        <v>96</v>
      </c>
      <c r="C179" t="b">
        <v>1</v>
      </c>
    </row>
    <row r="180" spans="1:3" x14ac:dyDescent="0.3">
      <c r="A180" s="2" t="s">
        <v>1</v>
      </c>
      <c r="B180" t="s">
        <v>97</v>
      </c>
      <c r="C180" t="b">
        <v>1</v>
      </c>
    </row>
    <row r="181" spans="1:3" x14ac:dyDescent="0.3">
      <c r="A181" s="2" t="s">
        <v>2</v>
      </c>
      <c r="B181" t="s">
        <v>79</v>
      </c>
      <c r="C181" t="b">
        <v>1</v>
      </c>
    </row>
    <row r="182" spans="1:3" x14ac:dyDescent="0.3">
      <c r="A182" s="2" t="s">
        <v>2</v>
      </c>
      <c r="B182" t="s">
        <v>80</v>
      </c>
      <c r="C182" s="2" t="s">
        <v>86</v>
      </c>
    </row>
    <row r="183" spans="1:3" x14ac:dyDescent="0.3">
      <c r="A183" s="2" t="s">
        <v>2</v>
      </c>
      <c r="B183" t="s">
        <v>82</v>
      </c>
      <c r="C183" s="2" t="s">
        <v>83</v>
      </c>
    </row>
    <row r="184" spans="1:3" x14ac:dyDescent="0.3">
      <c r="A184" s="2" t="s">
        <v>2</v>
      </c>
      <c r="B184" t="s">
        <v>633</v>
      </c>
      <c r="C184">
        <v>1</v>
      </c>
    </row>
    <row r="185" spans="1:3" x14ac:dyDescent="0.3">
      <c r="A185" s="2" t="s">
        <v>2</v>
      </c>
      <c r="B185" t="s">
        <v>634</v>
      </c>
      <c r="C185">
        <v>-4138</v>
      </c>
    </row>
    <row r="186" spans="1:3" x14ac:dyDescent="0.3">
      <c r="A186" s="2" t="s">
        <v>2</v>
      </c>
      <c r="B186" t="s">
        <v>87</v>
      </c>
      <c r="C186">
        <v>1</v>
      </c>
    </row>
    <row r="187" spans="1:3" x14ac:dyDescent="0.3">
      <c r="A187" s="2" t="s">
        <v>2</v>
      </c>
      <c r="B187" t="s">
        <v>88</v>
      </c>
      <c r="C187">
        <v>1</v>
      </c>
    </row>
    <row r="188" spans="1:3" x14ac:dyDescent="0.3">
      <c r="A188" s="2" t="s">
        <v>2</v>
      </c>
      <c r="B188" t="s">
        <v>89</v>
      </c>
      <c r="C188" s="2" t="s">
        <v>90</v>
      </c>
    </row>
    <row r="189" spans="1:3" x14ac:dyDescent="0.3">
      <c r="A189" s="2" t="s">
        <v>2</v>
      </c>
      <c r="B189" t="s">
        <v>91</v>
      </c>
      <c r="C189" s="2" t="s">
        <v>92</v>
      </c>
    </row>
    <row r="190" spans="1:3" x14ac:dyDescent="0.3">
      <c r="A190" s="2" t="s">
        <v>2</v>
      </c>
      <c r="B190" t="s">
        <v>93</v>
      </c>
      <c r="C190">
        <v>1</v>
      </c>
    </row>
    <row r="191" spans="1:3" x14ac:dyDescent="0.3">
      <c r="A191" s="2" t="s">
        <v>2</v>
      </c>
      <c r="B191" t="s">
        <v>94</v>
      </c>
      <c r="C191" t="b">
        <v>1</v>
      </c>
    </row>
    <row r="192" spans="1:3" x14ac:dyDescent="0.3">
      <c r="A192" s="2" t="s">
        <v>2</v>
      </c>
      <c r="B192" t="s">
        <v>95</v>
      </c>
      <c r="C192" t="b">
        <v>1</v>
      </c>
    </row>
    <row r="193" spans="1:3" x14ac:dyDescent="0.3">
      <c r="A193" s="2" t="s">
        <v>2</v>
      </c>
      <c r="B193" t="s">
        <v>96</v>
      </c>
      <c r="C193" t="b">
        <v>1</v>
      </c>
    </row>
    <row r="194" spans="1:3" x14ac:dyDescent="0.3">
      <c r="A194" s="2" t="s">
        <v>2</v>
      </c>
      <c r="B194" t="s">
        <v>97</v>
      </c>
      <c r="C194" t="b">
        <v>1</v>
      </c>
    </row>
    <row r="195" spans="1:3" x14ac:dyDescent="0.3">
      <c r="A195" s="2" t="s">
        <v>4</v>
      </c>
      <c r="B195" t="s">
        <v>79</v>
      </c>
      <c r="C195" t="b">
        <v>0</v>
      </c>
    </row>
    <row r="196" spans="1:3" x14ac:dyDescent="0.3">
      <c r="A196" s="2" t="s">
        <v>4</v>
      </c>
      <c r="B196" t="s">
        <v>80</v>
      </c>
      <c r="C196" s="2" t="s">
        <v>98</v>
      </c>
    </row>
    <row r="197" spans="1:3" x14ac:dyDescent="0.3">
      <c r="A197" s="2" t="s">
        <v>4</v>
      </c>
      <c r="B197" t="s">
        <v>85</v>
      </c>
      <c r="C197">
        <v>12.22</v>
      </c>
    </row>
    <row r="198" spans="1:3" x14ac:dyDescent="0.3">
      <c r="A198" s="2" t="s">
        <v>4</v>
      </c>
      <c r="B198" t="s">
        <v>82</v>
      </c>
      <c r="C198" s="2" t="s">
        <v>83</v>
      </c>
    </row>
    <row r="199" spans="1:3" x14ac:dyDescent="0.3">
      <c r="A199" s="2" t="s">
        <v>4</v>
      </c>
      <c r="B199" t="s">
        <v>631</v>
      </c>
      <c r="C199">
        <v>1</v>
      </c>
    </row>
    <row r="200" spans="1:3" x14ac:dyDescent="0.3">
      <c r="A200" s="2" t="s">
        <v>4</v>
      </c>
      <c r="B200" t="s">
        <v>632</v>
      </c>
      <c r="C200">
        <v>-4138</v>
      </c>
    </row>
    <row r="201" spans="1:3" x14ac:dyDescent="0.3">
      <c r="A201" s="2" t="s">
        <v>4</v>
      </c>
      <c r="B201" t="s">
        <v>633</v>
      </c>
      <c r="C201">
        <v>1</v>
      </c>
    </row>
    <row r="202" spans="1:3" x14ac:dyDescent="0.3">
      <c r="A202" s="2" t="s">
        <v>4</v>
      </c>
      <c r="B202" t="s">
        <v>634</v>
      </c>
      <c r="C202">
        <v>-4138</v>
      </c>
    </row>
    <row r="203" spans="1:3" x14ac:dyDescent="0.3">
      <c r="A203" s="2" t="s">
        <v>4</v>
      </c>
      <c r="B203" t="s">
        <v>87</v>
      </c>
      <c r="C203">
        <v>6</v>
      </c>
    </row>
    <row r="204" spans="1:3" x14ac:dyDescent="0.3">
      <c r="A204" s="2" t="s">
        <v>4</v>
      </c>
      <c r="B204" t="s">
        <v>88</v>
      </c>
      <c r="C204">
        <v>8</v>
      </c>
    </row>
    <row r="205" spans="1:3" x14ac:dyDescent="0.3">
      <c r="A205" s="2" t="s">
        <v>4</v>
      </c>
      <c r="B205" t="s">
        <v>89</v>
      </c>
      <c r="C205" s="2" t="s">
        <v>99</v>
      </c>
    </row>
    <row r="206" spans="1:3" x14ac:dyDescent="0.3">
      <c r="A206" s="2" t="s">
        <v>4</v>
      </c>
      <c r="B206" t="s">
        <v>93</v>
      </c>
      <c r="C206">
        <v>1</v>
      </c>
    </row>
    <row r="207" spans="1:3" x14ac:dyDescent="0.3">
      <c r="A207" s="2" t="s">
        <v>4</v>
      </c>
      <c r="B207" t="s">
        <v>94</v>
      </c>
      <c r="C207" t="b">
        <v>1</v>
      </c>
    </row>
    <row r="208" spans="1:3" x14ac:dyDescent="0.3">
      <c r="A208" s="2" t="s">
        <v>4</v>
      </c>
      <c r="B208" t="s">
        <v>95</v>
      </c>
      <c r="C208" t="b">
        <v>1</v>
      </c>
    </row>
    <row r="209" spans="1:3" x14ac:dyDescent="0.3">
      <c r="A209" s="2" t="s">
        <v>4</v>
      </c>
      <c r="B209" t="s">
        <v>96</v>
      </c>
      <c r="C209" t="b">
        <v>1</v>
      </c>
    </row>
    <row r="210" spans="1:3" x14ac:dyDescent="0.3">
      <c r="A210" s="2" t="s">
        <v>4</v>
      </c>
      <c r="B210" t="s">
        <v>97</v>
      </c>
      <c r="C210" t="b">
        <v>1</v>
      </c>
    </row>
    <row r="211" spans="1:3" x14ac:dyDescent="0.3">
      <c r="A211" s="2" t="s">
        <v>6</v>
      </c>
      <c r="B211" t="s">
        <v>79</v>
      </c>
      <c r="C211" t="b">
        <v>0</v>
      </c>
    </row>
    <row r="212" spans="1:3" x14ac:dyDescent="0.3">
      <c r="A212" s="2" t="s">
        <v>6</v>
      </c>
      <c r="B212" t="s">
        <v>80</v>
      </c>
      <c r="C212" s="2" t="s">
        <v>100</v>
      </c>
    </row>
    <row r="213" spans="1:3" x14ac:dyDescent="0.3">
      <c r="A213" s="2" t="s">
        <v>6</v>
      </c>
      <c r="B213" t="s">
        <v>85</v>
      </c>
      <c r="C213">
        <v>12.11</v>
      </c>
    </row>
    <row r="214" spans="1:3" x14ac:dyDescent="0.3">
      <c r="A214" s="2" t="s">
        <v>6</v>
      </c>
      <c r="B214" t="s">
        <v>82</v>
      </c>
      <c r="C214" s="2" t="s">
        <v>83</v>
      </c>
    </row>
    <row r="215" spans="1:3" x14ac:dyDescent="0.3">
      <c r="A215" s="2" t="s">
        <v>6</v>
      </c>
      <c r="B215" t="s">
        <v>631</v>
      </c>
      <c r="C215">
        <v>1</v>
      </c>
    </row>
    <row r="216" spans="1:3" x14ac:dyDescent="0.3">
      <c r="A216" s="2" t="s">
        <v>6</v>
      </c>
      <c r="B216" t="s">
        <v>632</v>
      </c>
      <c r="C216">
        <v>-4138</v>
      </c>
    </row>
    <row r="217" spans="1:3" x14ac:dyDescent="0.3">
      <c r="A217" s="2" t="s">
        <v>7</v>
      </c>
      <c r="B217" t="s">
        <v>79</v>
      </c>
      <c r="C217" t="b">
        <v>0</v>
      </c>
    </row>
    <row r="218" spans="1:3" x14ac:dyDescent="0.3">
      <c r="A218" s="2" t="s">
        <v>7</v>
      </c>
      <c r="B218" t="s">
        <v>80</v>
      </c>
      <c r="C218" s="2" t="s">
        <v>101</v>
      </c>
    </row>
    <row r="219" spans="1:3" x14ac:dyDescent="0.3">
      <c r="A219" s="2" t="s">
        <v>7</v>
      </c>
      <c r="B219" t="s">
        <v>85</v>
      </c>
      <c r="C219">
        <v>15.33</v>
      </c>
    </row>
    <row r="220" spans="1:3" x14ac:dyDescent="0.3">
      <c r="A220" s="2" t="s">
        <v>7</v>
      </c>
      <c r="B220" t="s">
        <v>82</v>
      </c>
      <c r="C220" s="2" t="s">
        <v>83</v>
      </c>
    </row>
    <row r="221" spans="1:3" x14ac:dyDescent="0.3">
      <c r="A221" s="2" t="s">
        <v>8</v>
      </c>
      <c r="B221" t="s">
        <v>79</v>
      </c>
      <c r="C221" t="b">
        <v>0</v>
      </c>
    </row>
    <row r="222" spans="1:3" x14ac:dyDescent="0.3">
      <c r="A222" s="2" t="s">
        <v>8</v>
      </c>
      <c r="B222" t="s">
        <v>80</v>
      </c>
      <c r="C222" s="2" t="s">
        <v>102</v>
      </c>
    </row>
    <row r="223" spans="1:3" x14ac:dyDescent="0.3">
      <c r="A223" s="2" t="s">
        <v>8</v>
      </c>
      <c r="B223" t="s">
        <v>85</v>
      </c>
      <c r="C223">
        <v>12.11</v>
      </c>
    </row>
    <row r="224" spans="1:3" x14ac:dyDescent="0.3">
      <c r="A224" s="2" t="s">
        <v>8</v>
      </c>
      <c r="B224" t="s">
        <v>82</v>
      </c>
      <c r="C224" s="2" t="s">
        <v>83</v>
      </c>
    </row>
    <row r="225" spans="1:3" x14ac:dyDescent="0.3">
      <c r="A225" s="2" t="s">
        <v>9</v>
      </c>
      <c r="B225" t="s">
        <v>79</v>
      </c>
      <c r="C225" t="b">
        <v>0</v>
      </c>
    </row>
    <row r="226" spans="1:3" x14ac:dyDescent="0.3">
      <c r="A226" s="2" t="s">
        <v>9</v>
      </c>
      <c r="B226" t="s">
        <v>80</v>
      </c>
      <c r="C226" s="2" t="s">
        <v>103</v>
      </c>
    </row>
    <row r="227" spans="1:3" x14ac:dyDescent="0.3">
      <c r="A227" s="2" t="s">
        <v>9</v>
      </c>
      <c r="B227" t="s">
        <v>85</v>
      </c>
      <c r="C227">
        <v>10.89</v>
      </c>
    </row>
    <row r="228" spans="1:3" x14ac:dyDescent="0.3">
      <c r="A228" s="2" t="s">
        <v>9</v>
      </c>
      <c r="B228" t="s">
        <v>82</v>
      </c>
      <c r="C228" s="2" t="s">
        <v>83</v>
      </c>
    </row>
    <row r="229" spans="1:3" x14ac:dyDescent="0.3">
      <c r="A229" s="2" t="s">
        <v>9</v>
      </c>
      <c r="B229" t="s">
        <v>633</v>
      </c>
      <c r="C229">
        <v>1</v>
      </c>
    </row>
    <row r="230" spans="1:3" x14ac:dyDescent="0.3">
      <c r="A230" s="2" t="s">
        <v>9</v>
      </c>
      <c r="B230" t="s">
        <v>634</v>
      </c>
      <c r="C230">
        <v>-4138</v>
      </c>
    </row>
    <row r="231" spans="1:3" x14ac:dyDescent="0.3">
      <c r="A231" s="2" t="s">
        <v>10</v>
      </c>
      <c r="B231" t="s">
        <v>79</v>
      </c>
      <c r="C231" t="b">
        <v>0</v>
      </c>
    </row>
    <row r="232" spans="1:3" x14ac:dyDescent="0.3">
      <c r="A232" s="2" t="s">
        <v>10</v>
      </c>
      <c r="B232" t="s">
        <v>80</v>
      </c>
      <c r="C232" s="2" t="s">
        <v>104</v>
      </c>
    </row>
    <row r="233" spans="1:3" x14ac:dyDescent="0.3">
      <c r="A233" s="2" t="s">
        <v>10</v>
      </c>
      <c r="B233" t="s">
        <v>105</v>
      </c>
      <c r="C233" s="2" t="s">
        <v>58</v>
      </c>
    </row>
    <row r="234" spans="1:3" x14ac:dyDescent="0.3">
      <c r="A234" s="2" t="s">
        <v>10</v>
      </c>
      <c r="B234" t="s">
        <v>85</v>
      </c>
      <c r="C234">
        <v>12.33</v>
      </c>
    </row>
    <row r="235" spans="1:3" x14ac:dyDescent="0.3">
      <c r="A235" s="2" t="s">
        <v>10</v>
      </c>
      <c r="B235" t="s">
        <v>82</v>
      </c>
      <c r="C235" s="2" t="s">
        <v>635</v>
      </c>
    </row>
    <row r="236" spans="1:3" x14ac:dyDescent="0.3">
      <c r="A236" s="2" t="s">
        <v>10</v>
      </c>
      <c r="B236" t="s">
        <v>631</v>
      </c>
      <c r="C236">
        <v>1</v>
      </c>
    </row>
    <row r="237" spans="1:3" x14ac:dyDescent="0.3">
      <c r="A237" s="2" t="s">
        <v>10</v>
      </c>
      <c r="B237" t="s">
        <v>632</v>
      </c>
      <c r="C237">
        <v>-4138</v>
      </c>
    </row>
    <row r="238" spans="1:3" x14ac:dyDescent="0.3">
      <c r="A238" s="2" t="s">
        <v>10</v>
      </c>
      <c r="B238" t="s">
        <v>633</v>
      </c>
      <c r="C238">
        <v>1</v>
      </c>
    </row>
    <row r="239" spans="1:3" x14ac:dyDescent="0.3">
      <c r="A239" s="2" t="s">
        <v>10</v>
      </c>
      <c r="B239" t="s">
        <v>634</v>
      </c>
      <c r="C239">
        <v>-4138</v>
      </c>
    </row>
    <row r="240" spans="1:3" x14ac:dyDescent="0.3">
      <c r="A240" s="2" t="s">
        <v>10</v>
      </c>
      <c r="B240" t="s">
        <v>87</v>
      </c>
      <c r="C240">
        <v>2</v>
      </c>
    </row>
    <row r="241" spans="1:3" x14ac:dyDescent="0.3">
      <c r="A241" s="2" t="s">
        <v>10</v>
      </c>
      <c r="B241" t="s">
        <v>88</v>
      </c>
      <c r="C241">
        <v>4</v>
      </c>
    </row>
    <row r="242" spans="1:3" x14ac:dyDescent="0.3">
      <c r="A242" s="2" t="s">
        <v>10</v>
      </c>
      <c r="B242" t="s">
        <v>89</v>
      </c>
      <c r="C242" s="2" t="s">
        <v>107</v>
      </c>
    </row>
    <row r="243" spans="1:3" x14ac:dyDescent="0.3">
      <c r="A243" s="2" t="s">
        <v>10</v>
      </c>
      <c r="B243" t="s">
        <v>93</v>
      </c>
      <c r="C243">
        <v>2</v>
      </c>
    </row>
    <row r="244" spans="1:3" x14ac:dyDescent="0.3">
      <c r="A244" s="2" t="s">
        <v>10</v>
      </c>
      <c r="B244" t="s">
        <v>94</v>
      </c>
      <c r="C244" t="b">
        <v>1</v>
      </c>
    </row>
    <row r="245" spans="1:3" x14ac:dyDescent="0.3">
      <c r="A245" s="2" t="s">
        <v>10</v>
      </c>
      <c r="B245" t="s">
        <v>95</v>
      </c>
      <c r="C245" t="b">
        <v>1</v>
      </c>
    </row>
    <row r="246" spans="1:3" x14ac:dyDescent="0.3">
      <c r="A246" s="2" t="s">
        <v>10</v>
      </c>
      <c r="B246" t="s">
        <v>96</v>
      </c>
      <c r="C246" t="b">
        <v>1</v>
      </c>
    </row>
    <row r="247" spans="1:3" x14ac:dyDescent="0.3">
      <c r="A247" s="2" t="s">
        <v>10</v>
      </c>
      <c r="B247" t="s">
        <v>97</v>
      </c>
      <c r="C247" t="b">
        <v>1</v>
      </c>
    </row>
    <row r="248" spans="1:3" x14ac:dyDescent="0.3">
      <c r="A248" s="2" t="s">
        <v>11</v>
      </c>
      <c r="B248" t="s">
        <v>79</v>
      </c>
      <c r="C248" t="b">
        <v>0</v>
      </c>
    </row>
    <row r="249" spans="1:3" x14ac:dyDescent="0.3">
      <c r="A249" s="2" t="s">
        <v>11</v>
      </c>
      <c r="B249" t="s">
        <v>80</v>
      </c>
      <c r="C249" s="2" t="s">
        <v>106</v>
      </c>
    </row>
    <row r="250" spans="1:3" x14ac:dyDescent="0.3">
      <c r="A250" s="2" t="s">
        <v>11</v>
      </c>
      <c r="B250" t="s">
        <v>85</v>
      </c>
      <c r="C250">
        <v>11.11</v>
      </c>
    </row>
    <row r="251" spans="1:3" x14ac:dyDescent="0.3">
      <c r="A251" s="2" t="s">
        <v>11</v>
      </c>
      <c r="B251" t="s">
        <v>82</v>
      </c>
      <c r="C251" s="2" t="s">
        <v>635</v>
      </c>
    </row>
    <row r="252" spans="1:3" x14ac:dyDescent="0.3">
      <c r="A252" s="2" t="s">
        <v>11</v>
      </c>
      <c r="B252" t="s">
        <v>631</v>
      </c>
      <c r="C252">
        <v>1</v>
      </c>
    </row>
    <row r="253" spans="1:3" x14ac:dyDescent="0.3">
      <c r="A253" s="2" t="s">
        <v>11</v>
      </c>
      <c r="B253" t="s">
        <v>632</v>
      </c>
      <c r="C253">
        <v>-4138</v>
      </c>
    </row>
    <row r="254" spans="1:3" x14ac:dyDescent="0.3">
      <c r="A254" s="2" t="s">
        <v>11</v>
      </c>
      <c r="B254" t="s">
        <v>87</v>
      </c>
      <c r="C254">
        <v>2</v>
      </c>
    </row>
    <row r="255" spans="1:3" x14ac:dyDescent="0.3">
      <c r="A255" s="2" t="s">
        <v>11</v>
      </c>
      <c r="B255" t="s">
        <v>88</v>
      </c>
      <c r="C255">
        <v>4</v>
      </c>
    </row>
    <row r="256" spans="1:3" x14ac:dyDescent="0.3">
      <c r="A256" s="2" t="s">
        <v>11</v>
      </c>
      <c r="B256" t="s">
        <v>89</v>
      </c>
      <c r="C256" s="2" t="s">
        <v>107</v>
      </c>
    </row>
    <row r="257" spans="1:3" x14ac:dyDescent="0.3">
      <c r="A257" s="2" t="s">
        <v>11</v>
      </c>
      <c r="B257" t="s">
        <v>93</v>
      </c>
      <c r="C257">
        <v>1</v>
      </c>
    </row>
    <row r="258" spans="1:3" x14ac:dyDescent="0.3">
      <c r="A258" s="2" t="s">
        <v>11</v>
      </c>
      <c r="B258" t="s">
        <v>94</v>
      </c>
      <c r="C258" t="b">
        <v>1</v>
      </c>
    </row>
    <row r="259" spans="1:3" x14ac:dyDescent="0.3">
      <c r="A259" s="2" t="s">
        <v>11</v>
      </c>
      <c r="B259" t="s">
        <v>95</v>
      </c>
      <c r="C259" t="b">
        <v>1</v>
      </c>
    </row>
    <row r="260" spans="1:3" x14ac:dyDescent="0.3">
      <c r="A260" s="2" t="s">
        <v>11</v>
      </c>
      <c r="B260" t="s">
        <v>96</v>
      </c>
      <c r="C260" t="b">
        <v>1</v>
      </c>
    </row>
    <row r="261" spans="1:3" x14ac:dyDescent="0.3">
      <c r="A261" s="2" t="s">
        <v>11</v>
      </c>
      <c r="B261" t="s">
        <v>97</v>
      </c>
      <c r="C261" t="b">
        <v>1</v>
      </c>
    </row>
    <row r="262" spans="1:3" x14ac:dyDescent="0.3">
      <c r="A262" s="2" t="s">
        <v>13</v>
      </c>
      <c r="B262" t="s">
        <v>79</v>
      </c>
      <c r="C262" t="b">
        <v>0</v>
      </c>
    </row>
    <row r="263" spans="1:3" x14ac:dyDescent="0.3">
      <c r="A263" s="2" t="s">
        <v>13</v>
      </c>
      <c r="B263" t="s">
        <v>80</v>
      </c>
      <c r="C263" s="2" t="s">
        <v>108</v>
      </c>
    </row>
    <row r="264" spans="1:3" x14ac:dyDescent="0.3">
      <c r="A264" s="2" t="s">
        <v>13</v>
      </c>
      <c r="B264" t="s">
        <v>85</v>
      </c>
      <c r="C264">
        <v>11.11</v>
      </c>
    </row>
    <row r="265" spans="1:3" x14ac:dyDescent="0.3">
      <c r="A265" s="2" t="s">
        <v>13</v>
      </c>
      <c r="B265" t="s">
        <v>82</v>
      </c>
      <c r="C265" s="2" t="s">
        <v>635</v>
      </c>
    </row>
    <row r="266" spans="1:3" x14ac:dyDescent="0.3">
      <c r="A266" s="2" t="s">
        <v>13</v>
      </c>
      <c r="B266" t="s">
        <v>87</v>
      </c>
      <c r="C266">
        <v>2</v>
      </c>
    </row>
    <row r="267" spans="1:3" x14ac:dyDescent="0.3">
      <c r="A267" s="2" t="s">
        <v>13</v>
      </c>
      <c r="B267" t="s">
        <v>88</v>
      </c>
      <c r="C267">
        <v>4</v>
      </c>
    </row>
    <row r="268" spans="1:3" x14ac:dyDescent="0.3">
      <c r="A268" s="2" t="s">
        <v>13</v>
      </c>
      <c r="B268" t="s">
        <v>89</v>
      </c>
      <c r="C268" s="2" t="s">
        <v>107</v>
      </c>
    </row>
    <row r="269" spans="1:3" x14ac:dyDescent="0.3">
      <c r="A269" s="2" t="s">
        <v>13</v>
      </c>
      <c r="B269" t="s">
        <v>93</v>
      </c>
      <c r="C269">
        <v>1</v>
      </c>
    </row>
    <row r="270" spans="1:3" x14ac:dyDescent="0.3">
      <c r="A270" s="2" t="s">
        <v>13</v>
      </c>
      <c r="B270" t="s">
        <v>94</v>
      </c>
      <c r="C270" t="b">
        <v>1</v>
      </c>
    </row>
    <row r="271" spans="1:3" x14ac:dyDescent="0.3">
      <c r="A271" s="2" t="s">
        <v>13</v>
      </c>
      <c r="B271" t="s">
        <v>95</v>
      </c>
      <c r="C271" t="b">
        <v>1</v>
      </c>
    </row>
    <row r="272" spans="1:3" x14ac:dyDescent="0.3">
      <c r="A272" s="2" t="s">
        <v>13</v>
      </c>
      <c r="B272" t="s">
        <v>96</v>
      </c>
      <c r="C272" t="b">
        <v>1</v>
      </c>
    </row>
    <row r="273" spans="1:3" x14ac:dyDescent="0.3">
      <c r="A273" s="2" t="s">
        <v>13</v>
      </c>
      <c r="B273" t="s">
        <v>97</v>
      </c>
      <c r="C273" t="b">
        <v>1</v>
      </c>
    </row>
    <row r="274" spans="1:3" x14ac:dyDescent="0.3">
      <c r="A274" s="2" t="s">
        <v>14</v>
      </c>
      <c r="B274" t="s">
        <v>79</v>
      </c>
      <c r="C274" t="b">
        <v>0</v>
      </c>
    </row>
    <row r="275" spans="1:3" x14ac:dyDescent="0.3">
      <c r="A275" s="2" t="s">
        <v>14</v>
      </c>
      <c r="B275" t="s">
        <v>80</v>
      </c>
      <c r="C275" s="2" t="s">
        <v>109</v>
      </c>
    </row>
    <row r="276" spans="1:3" x14ac:dyDescent="0.3">
      <c r="A276" s="2" t="s">
        <v>14</v>
      </c>
      <c r="B276" t="s">
        <v>85</v>
      </c>
      <c r="C276">
        <v>11.11</v>
      </c>
    </row>
    <row r="277" spans="1:3" x14ac:dyDescent="0.3">
      <c r="A277" s="2" t="s">
        <v>14</v>
      </c>
      <c r="B277" t="s">
        <v>82</v>
      </c>
      <c r="C277" s="2" t="s">
        <v>635</v>
      </c>
    </row>
    <row r="278" spans="1:3" x14ac:dyDescent="0.3">
      <c r="A278" s="2" t="s">
        <v>14</v>
      </c>
      <c r="B278" t="s">
        <v>87</v>
      </c>
      <c r="C278">
        <v>2</v>
      </c>
    </row>
    <row r="279" spans="1:3" x14ac:dyDescent="0.3">
      <c r="A279" s="2" t="s">
        <v>14</v>
      </c>
      <c r="B279" t="s">
        <v>88</v>
      </c>
      <c r="C279">
        <v>4</v>
      </c>
    </row>
    <row r="280" spans="1:3" x14ac:dyDescent="0.3">
      <c r="A280" s="2" t="s">
        <v>14</v>
      </c>
      <c r="B280" t="s">
        <v>89</v>
      </c>
      <c r="C280" s="2" t="s">
        <v>107</v>
      </c>
    </row>
    <row r="281" spans="1:3" x14ac:dyDescent="0.3">
      <c r="A281" s="2" t="s">
        <v>14</v>
      </c>
      <c r="B281" t="s">
        <v>93</v>
      </c>
      <c r="C281">
        <v>1</v>
      </c>
    </row>
    <row r="282" spans="1:3" x14ac:dyDescent="0.3">
      <c r="A282" s="2" t="s">
        <v>14</v>
      </c>
      <c r="B282" t="s">
        <v>94</v>
      </c>
      <c r="C282" t="b">
        <v>1</v>
      </c>
    </row>
    <row r="283" spans="1:3" x14ac:dyDescent="0.3">
      <c r="A283" s="2" t="s">
        <v>14</v>
      </c>
      <c r="B283" t="s">
        <v>95</v>
      </c>
      <c r="C283" t="b">
        <v>1</v>
      </c>
    </row>
    <row r="284" spans="1:3" x14ac:dyDescent="0.3">
      <c r="A284" s="2" t="s">
        <v>14</v>
      </c>
      <c r="B284" t="s">
        <v>96</v>
      </c>
      <c r="C284" t="b">
        <v>1</v>
      </c>
    </row>
    <row r="285" spans="1:3" x14ac:dyDescent="0.3">
      <c r="A285" s="2" t="s">
        <v>14</v>
      </c>
      <c r="B285" t="s">
        <v>97</v>
      </c>
      <c r="C285" t="b">
        <v>1</v>
      </c>
    </row>
    <row r="286" spans="1:3" x14ac:dyDescent="0.3">
      <c r="A286" s="2" t="s">
        <v>15</v>
      </c>
      <c r="B286" t="s">
        <v>79</v>
      </c>
      <c r="C286" t="b">
        <v>0</v>
      </c>
    </row>
    <row r="287" spans="1:3" x14ac:dyDescent="0.3">
      <c r="A287" s="2" t="s">
        <v>15</v>
      </c>
      <c r="B287" t="s">
        <v>80</v>
      </c>
      <c r="C287" s="2" t="s">
        <v>110</v>
      </c>
    </row>
    <row r="288" spans="1:3" x14ac:dyDescent="0.3">
      <c r="A288" s="2" t="s">
        <v>15</v>
      </c>
      <c r="B288" t="s">
        <v>85</v>
      </c>
      <c r="C288">
        <v>11.11</v>
      </c>
    </row>
    <row r="289" spans="1:3" x14ac:dyDescent="0.3">
      <c r="A289" s="2" t="s">
        <v>15</v>
      </c>
      <c r="B289" t="s">
        <v>82</v>
      </c>
      <c r="C289" s="2" t="s">
        <v>635</v>
      </c>
    </row>
    <row r="290" spans="1:3" x14ac:dyDescent="0.3">
      <c r="A290" s="2" t="s">
        <v>15</v>
      </c>
      <c r="B290" t="s">
        <v>87</v>
      </c>
      <c r="C290">
        <v>2</v>
      </c>
    </row>
    <row r="291" spans="1:3" x14ac:dyDescent="0.3">
      <c r="A291" s="2" t="s">
        <v>15</v>
      </c>
      <c r="B291" t="s">
        <v>88</v>
      </c>
      <c r="C291">
        <v>4</v>
      </c>
    </row>
    <row r="292" spans="1:3" x14ac:dyDescent="0.3">
      <c r="A292" s="2" t="s">
        <v>15</v>
      </c>
      <c r="B292" t="s">
        <v>89</v>
      </c>
      <c r="C292" s="2" t="s">
        <v>107</v>
      </c>
    </row>
    <row r="293" spans="1:3" x14ac:dyDescent="0.3">
      <c r="A293" s="2" t="s">
        <v>15</v>
      </c>
      <c r="B293" t="s">
        <v>93</v>
      </c>
      <c r="C293">
        <v>1</v>
      </c>
    </row>
    <row r="294" spans="1:3" x14ac:dyDescent="0.3">
      <c r="A294" s="2" t="s">
        <v>15</v>
      </c>
      <c r="B294" t="s">
        <v>94</v>
      </c>
      <c r="C294" t="b">
        <v>1</v>
      </c>
    </row>
    <row r="295" spans="1:3" x14ac:dyDescent="0.3">
      <c r="A295" s="2" t="s">
        <v>15</v>
      </c>
      <c r="B295" t="s">
        <v>95</v>
      </c>
      <c r="C295" t="b">
        <v>1</v>
      </c>
    </row>
    <row r="296" spans="1:3" x14ac:dyDescent="0.3">
      <c r="A296" s="2" t="s">
        <v>15</v>
      </c>
      <c r="B296" t="s">
        <v>96</v>
      </c>
      <c r="C296" t="b">
        <v>1</v>
      </c>
    </row>
    <row r="297" spans="1:3" x14ac:dyDescent="0.3">
      <c r="A297" s="2" t="s">
        <v>15</v>
      </c>
      <c r="B297" t="s">
        <v>97</v>
      </c>
      <c r="C297" t="b">
        <v>1</v>
      </c>
    </row>
    <row r="298" spans="1:3" x14ac:dyDescent="0.3">
      <c r="A298" s="2" t="s">
        <v>16</v>
      </c>
      <c r="B298" t="s">
        <v>79</v>
      </c>
      <c r="C298" t="b">
        <v>0</v>
      </c>
    </row>
    <row r="299" spans="1:3" x14ac:dyDescent="0.3">
      <c r="A299" s="2" t="s">
        <v>16</v>
      </c>
      <c r="B299" t="s">
        <v>80</v>
      </c>
      <c r="C299" s="2" t="s">
        <v>111</v>
      </c>
    </row>
    <row r="300" spans="1:3" x14ac:dyDescent="0.3">
      <c r="A300" s="2" t="s">
        <v>16</v>
      </c>
      <c r="B300" t="s">
        <v>85</v>
      </c>
      <c r="C300">
        <v>11.11</v>
      </c>
    </row>
    <row r="301" spans="1:3" x14ac:dyDescent="0.3">
      <c r="A301" s="2" t="s">
        <v>16</v>
      </c>
      <c r="B301" t="s">
        <v>82</v>
      </c>
      <c r="C301" s="2" t="s">
        <v>635</v>
      </c>
    </row>
    <row r="302" spans="1:3" x14ac:dyDescent="0.3">
      <c r="A302" s="2" t="s">
        <v>16</v>
      </c>
      <c r="B302" t="s">
        <v>87</v>
      </c>
      <c r="C302">
        <v>2</v>
      </c>
    </row>
    <row r="303" spans="1:3" x14ac:dyDescent="0.3">
      <c r="A303" s="2" t="s">
        <v>16</v>
      </c>
      <c r="B303" t="s">
        <v>88</v>
      </c>
      <c r="C303">
        <v>4</v>
      </c>
    </row>
    <row r="304" spans="1:3" x14ac:dyDescent="0.3">
      <c r="A304" s="2" t="s">
        <v>16</v>
      </c>
      <c r="B304" t="s">
        <v>89</v>
      </c>
      <c r="C304" s="2" t="s">
        <v>107</v>
      </c>
    </row>
    <row r="305" spans="1:3" x14ac:dyDescent="0.3">
      <c r="A305" s="2" t="s">
        <v>16</v>
      </c>
      <c r="B305" t="s">
        <v>93</v>
      </c>
      <c r="C305">
        <v>1</v>
      </c>
    </row>
    <row r="306" spans="1:3" x14ac:dyDescent="0.3">
      <c r="A306" s="2" t="s">
        <v>16</v>
      </c>
      <c r="B306" t="s">
        <v>94</v>
      </c>
      <c r="C306" t="b">
        <v>1</v>
      </c>
    </row>
    <row r="307" spans="1:3" x14ac:dyDescent="0.3">
      <c r="A307" s="2" t="s">
        <v>16</v>
      </c>
      <c r="B307" t="s">
        <v>95</v>
      </c>
      <c r="C307" t="b">
        <v>1</v>
      </c>
    </row>
    <row r="308" spans="1:3" x14ac:dyDescent="0.3">
      <c r="A308" s="2" t="s">
        <v>16</v>
      </c>
      <c r="B308" t="s">
        <v>96</v>
      </c>
      <c r="C308" t="b">
        <v>1</v>
      </c>
    </row>
    <row r="309" spans="1:3" x14ac:dyDescent="0.3">
      <c r="A309" s="2" t="s">
        <v>16</v>
      </c>
      <c r="B309" t="s">
        <v>97</v>
      </c>
      <c r="C309" t="b">
        <v>1</v>
      </c>
    </row>
    <row r="310" spans="1:3" x14ac:dyDescent="0.3">
      <c r="A310" s="2" t="s">
        <v>17</v>
      </c>
      <c r="B310" t="s">
        <v>79</v>
      </c>
      <c r="C310" t="b">
        <v>0</v>
      </c>
    </row>
    <row r="311" spans="1:3" x14ac:dyDescent="0.3">
      <c r="A311" s="2" t="s">
        <v>17</v>
      </c>
      <c r="B311" t="s">
        <v>80</v>
      </c>
      <c r="C311" s="2" t="s">
        <v>112</v>
      </c>
    </row>
    <row r="312" spans="1:3" x14ac:dyDescent="0.3">
      <c r="A312" s="2" t="s">
        <v>17</v>
      </c>
      <c r="B312" t="s">
        <v>85</v>
      </c>
      <c r="C312">
        <v>11.11</v>
      </c>
    </row>
    <row r="313" spans="1:3" x14ac:dyDescent="0.3">
      <c r="A313" s="2" t="s">
        <v>17</v>
      </c>
      <c r="B313" t="s">
        <v>82</v>
      </c>
      <c r="C313" s="2" t="s">
        <v>635</v>
      </c>
    </row>
    <row r="314" spans="1:3" x14ac:dyDescent="0.3">
      <c r="A314" s="2" t="s">
        <v>17</v>
      </c>
      <c r="B314" t="s">
        <v>87</v>
      </c>
      <c r="C314">
        <v>2</v>
      </c>
    </row>
    <row r="315" spans="1:3" x14ac:dyDescent="0.3">
      <c r="A315" s="2" t="s">
        <v>17</v>
      </c>
      <c r="B315" t="s">
        <v>88</v>
      </c>
      <c r="C315">
        <v>4</v>
      </c>
    </row>
    <row r="316" spans="1:3" x14ac:dyDescent="0.3">
      <c r="A316" s="2" t="s">
        <v>17</v>
      </c>
      <c r="B316" t="s">
        <v>89</v>
      </c>
      <c r="C316" s="2" t="s">
        <v>107</v>
      </c>
    </row>
    <row r="317" spans="1:3" x14ac:dyDescent="0.3">
      <c r="A317" s="2" t="s">
        <v>17</v>
      </c>
      <c r="B317" t="s">
        <v>93</v>
      </c>
      <c r="C317">
        <v>1</v>
      </c>
    </row>
    <row r="318" spans="1:3" x14ac:dyDescent="0.3">
      <c r="A318" s="2" t="s">
        <v>17</v>
      </c>
      <c r="B318" t="s">
        <v>94</v>
      </c>
      <c r="C318" t="b">
        <v>1</v>
      </c>
    </row>
    <row r="319" spans="1:3" x14ac:dyDescent="0.3">
      <c r="A319" s="2" t="s">
        <v>17</v>
      </c>
      <c r="B319" t="s">
        <v>95</v>
      </c>
      <c r="C319" t="b">
        <v>1</v>
      </c>
    </row>
    <row r="320" spans="1:3" x14ac:dyDescent="0.3">
      <c r="A320" s="2" t="s">
        <v>17</v>
      </c>
      <c r="B320" t="s">
        <v>96</v>
      </c>
      <c r="C320" t="b">
        <v>1</v>
      </c>
    </row>
    <row r="321" spans="1:3" x14ac:dyDescent="0.3">
      <c r="A321" s="2" t="s">
        <v>17</v>
      </c>
      <c r="B321" t="s">
        <v>97</v>
      </c>
      <c r="C321" t="b">
        <v>1</v>
      </c>
    </row>
    <row r="322" spans="1:3" x14ac:dyDescent="0.3">
      <c r="A322" s="2" t="s">
        <v>18</v>
      </c>
      <c r="B322" t="s">
        <v>79</v>
      </c>
      <c r="C322" t="b">
        <v>0</v>
      </c>
    </row>
    <row r="323" spans="1:3" x14ac:dyDescent="0.3">
      <c r="A323" s="2" t="s">
        <v>18</v>
      </c>
      <c r="B323" t="s">
        <v>80</v>
      </c>
      <c r="C323" s="2" t="s">
        <v>113</v>
      </c>
    </row>
    <row r="324" spans="1:3" x14ac:dyDescent="0.3">
      <c r="A324" s="2" t="s">
        <v>18</v>
      </c>
      <c r="B324" t="s">
        <v>85</v>
      </c>
      <c r="C324">
        <v>11.11</v>
      </c>
    </row>
    <row r="325" spans="1:3" x14ac:dyDescent="0.3">
      <c r="A325" s="2" t="s">
        <v>18</v>
      </c>
      <c r="B325" t="s">
        <v>82</v>
      </c>
      <c r="C325" s="2" t="s">
        <v>635</v>
      </c>
    </row>
    <row r="326" spans="1:3" x14ac:dyDescent="0.3">
      <c r="A326" s="2" t="s">
        <v>18</v>
      </c>
      <c r="B326" t="s">
        <v>87</v>
      </c>
      <c r="C326">
        <v>2</v>
      </c>
    </row>
    <row r="327" spans="1:3" x14ac:dyDescent="0.3">
      <c r="A327" s="2" t="s">
        <v>18</v>
      </c>
      <c r="B327" t="s">
        <v>88</v>
      </c>
      <c r="C327">
        <v>4</v>
      </c>
    </row>
    <row r="328" spans="1:3" x14ac:dyDescent="0.3">
      <c r="A328" s="2" t="s">
        <v>18</v>
      </c>
      <c r="B328" t="s">
        <v>89</v>
      </c>
      <c r="C328" s="2" t="s">
        <v>107</v>
      </c>
    </row>
    <row r="329" spans="1:3" x14ac:dyDescent="0.3">
      <c r="A329" s="2" t="s">
        <v>18</v>
      </c>
      <c r="B329" t="s">
        <v>93</v>
      </c>
      <c r="C329">
        <v>1</v>
      </c>
    </row>
    <row r="330" spans="1:3" x14ac:dyDescent="0.3">
      <c r="A330" s="2" t="s">
        <v>18</v>
      </c>
      <c r="B330" t="s">
        <v>94</v>
      </c>
      <c r="C330" t="b">
        <v>1</v>
      </c>
    </row>
    <row r="331" spans="1:3" x14ac:dyDescent="0.3">
      <c r="A331" s="2" t="s">
        <v>18</v>
      </c>
      <c r="B331" t="s">
        <v>95</v>
      </c>
      <c r="C331" t="b">
        <v>1</v>
      </c>
    </row>
    <row r="332" spans="1:3" x14ac:dyDescent="0.3">
      <c r="A332" s="2" t="s">
        <v>18</v>
      </c>
      <c r="B332" t="s">
        <v>96</v>
      </c>
      <c r="C332" t="b">
        <v>1</v>
      </c>
    </row>
    <row r="333" spans="1:3" x14ac:dyDescent="0.3">
      <c r="A333" s="2" t="s">
        <v>18</v>
      </c>
      <c r="B333" t="s">
        <v>97</v>
      </c>
      <c r="C333" t="b">
        <v>1</v>
      </c>
    </row>
    <row r="334" spans="1:3" x14ac:dyDescent="0.3">
      <c r="A334" s="2" t="s">
        <v>19</v>
      </c>
      <c r="B334" t="s">
        <v>79</v>
      </c>
      <c r="C334" t="b">
        <v>0</v>
      </c>
    </row>
    <row r="335" spans="1:3" x14ac:dyDescent="0.3">
      <c r="A335" s="2" t="s">
        <v>19</v>
      </c>
      <c r="B335" t="s">
        <v>80</v>
      </c>
      <c r="C335" s="2" t="s">
        <v>114</v>
      </c>
    </row>
    <row r="336" spans="1:3" x14ac:dyDescent="0.3">
      <c r="A336" s="2" t="s">
        <v>19</v>
      </c>
      <c r="B336" t="s">
        <v>85</v>
      </c>
      <c r="C336">
        <v>11.11</v>
      </c>
    </row>
    <row r="337" spans="1:3" x14ac:dyDescent="0.3">
      <c r="A337" s="2" t="s">
        <v>19</v>
      </c>
      <c r="B337" t="s">
        <v>82</v>
      </c>
      <c r="C337" s="2" t="s">
        <v>635</v>
      </c>
    </row>
    <row r="338" spans="1:3" x14ac:dyDescent="0.3">
      <c r="A338" s="2" t="s">
        <v>19</v>
      </c>
      <c r="B338" t="s">
        <v>87</v>
      </c>
      <c r="C338">
        <v>2</v>
      </c>
    </row>
    <row r="339" spans="1:3" x14ac:dyDescent="0.3">
      <c r="A339" s="2" t="s">
        <v>19</v>
      </c>
      <c r="B339" t="s">
        <v>88</v>
      </c>
      <c r="C339">
        <v>4</v>
      </c>
    </row>
    <row r="340" spans="1:3" x14ac:dyDescent="0.3">
      <c r="A340" s="2" t="s">
        <v>19</v>
      </c>
      <c r="B340" t="s">
        <v>89</v>
      </c>
      <c r="C340" s="2" t="s">
        <v>107</v>
      </c>
    </row>
    <row r="341" spans="1:3" x14ac:dyDescent="0.3">
      <c r="A341" s="2" t="s">
        <v>19</v>
      </c>
      <c r="B341" t="s">
        <v>93</v>
      </c>
      <c r="C341">
        <v>1</v>
      </c>
    </row>
    <row r="342" spans="1:3" x14ac:dyDescent="0.3">
      <c r="A342" s="2" t="s">
        <v>19</v>
      </c>
      <c r="B342" t="s">
        <v>94</v>
      </c>
      <c r="C342" t="b">
        <v>1</v>
      </c>
    </row>
    <row r="343" spans="1:3" x14ac:dyDescent="0.3">
      <c r="A343" s="2" t="s">
        <v>19</v>
      </c>
      <c r="B343" t="s">
        <v>95</v>
      </c>
      <c r="C343" t="b">
        <v>1</v>
      </c>
    </row>
    <row r="344" spans="1:3" x14ac:dyDescent="0.3">
      <c r="A344" s="2" t="s">
        <v>19</v>
      </c>
      <c r="B344" t="s">
        <v>96</v>
      </c>
      <c r="C344" t="b">
        <v>1</v>
      </c>
    </row>
    <row r="345" spans="1:3" x14ac:dyDescent="0.3">
      <c r="A345" s="2" t="s">
        <v>19</v>
      </c>
      <c r="B345" t="s">
        <v>97</v>
      </c>
      <c r="C345" t="b">
        <v>1</v>
      </c>
    </row>
    <row r="346" spans="1:3" x14ac:dyDescent="0.3">
      <c r="A346" s="2" t="s">
        <v>20</v>
      </c>
      <c r="B346" t="s">
        <v>79</v>
      </c>
      <c r="C346" t="b">
        <v>0</v>
      </c>
    </row>
    <row r="347" spans="1:3" x14ac:dyDescent="0.3">
      <c r="A347" s="2" t="s">
        <v>20</v>
      </c>
      <c r="B347" t="s">
        <v>80</v>
      </c>
      <c r="C347" s="2" t="s">
        <v>115</v>
      </c>
    </row>
    <row r="348" spans="1:3" x14ac:dyDescent="0.3">
      <c r="A348" s="2" t="s">
        <v>20</v>
      </c>
      <c r="B348" t="s">
        <v>85</v>
      </c>
      <c r="C348">
        <v>11.11</v>
      </c>
    </row>
    <row r="349" spans="1:3" x14ac:dyDescent="0.3">
      <c r="A349" s="2" t="s">
        <v>20</v>
      </c>
      <c r="B349" t="s">
        <v>82</v>
      </c>
      <c r="C349" s="2" t="s">
        <v>635</v>
      </c>
    </row>
    <row r="350" spans="1:3" x14ac:dyDescent="0.3">
      <c r="A350" s="2" t="s">
        <v>20</v>
      </c>
      <c r="B350" t="s">
        <v>87</v>
      </c>
      <c r="C350">
        <v>2</v>
      </c>
    </row>
    <row r="351" spans="1:3" x14ac:dyDescent="0.3">
      <c r="A351" s="2" t="s">
        <v>20</v>
      </c>
      <c r="B351" t="s">
        <v>88</v>
      </c>
      <c r="C351">
        <v>4</v>
      </c>
    </row>
    <row r="352" spans="1:3" x14ac:dyDescent="0.3">
      <c r="A352" s="2" t="s">
        <v>20</v>
      </c>
      <c r="B352" t="s">
        <v>89</v>
      </c>
      <c r="C352" s="2" t="s">
        <v>107</v>
      </c>
    </row>
    <row r="353" spans="1:3" x14ac:dyDescent="0.3">
      <c r="A353" s="2" t="s">
        <v>20</v>
      </c>
      <c r="B353" t="s">
        <v>93</v>
      </c>
      <c r="C353">
        <v>1</v>
      </c>
    </row>
    <row r="354" spans="1:3" x14ac:dyDescent="0.3">
      <c r="A354" s="2" t="s">
        <v>20</v>
      </c>
      <c r="B354" t="s">
        <v>94</v>
      </c>
      <c r="C354" t="b">
        <v>1</v>
      </c>
    </row>
    <row r="355" spans="1:3" x14ac:dyDescent="0.3">
      <c r="A355" s="2" t="s">
        <v>20</v>
      </c>
      <c r="B355" t="s">
        <v>95</v>
      </c>
      <c r="C355" t="b">
        <v>1</v>
      </c>
    </row>
    <row r="356" spans="1:3" x14ac:dyDescent="0.3">
      <c r="A356" s="2" t="s">
        <v>20</v>
      </c>
      <c r="B356" t="s">
        <v>96</v>
      </c>
      <c r="C356" t="b">
        <v>1</v>
      </c>
    </row>
    <row r="357" spans="1:3" x14ac:dyDescent="0.3">
      <c r="A357" s="2" t="s">
        <v>20</v>
      </c>
      <c r="B357" t="s">
        <v>97</v>
      </c>
      <c r="C357" t="b">
        <v>1</v>
      </c>
    </row>
    <row r="358" spans="1:3" x14ac:dyDescent="0.3">
      <c r="A358" s="2" t="s">
        <v>21</v>
      </c>
      <c r="B358" t="s">
        <v>79</v>
      </c>
      <c r="C358" t="b">
        <v>0</v>
      </c>
    </row>
    <row r="359" spans="1:3" x14ac:dyDescent="0.3">
      <c r="A359" s="2" t="s">
        <v>21</v>
      </c>
      <c r="B359" t="s">
        <v>80</v>
      </c>
      <c r="C359" s="2" t="s">
        <v>116</v>
      </c>
    </row>
    <row r="360" spans="1:3" x14ac:dyDescent="0.3">
      <c r="A360" s="2" t="s">
        <v>21</v>
      </c>
      <c r="B360" t="s">
        <v>85</v>
      </c>
      <c r="C360">
        <v>11.11</v>
      </c>
    </row>
    <row r="361" spans="1:3" x14ac:dyDescent="0.3">
      <c r="A361" s="2" t="s">
        <v>21</v>
      </c>
      <c r="B361" t="s">
        <v>82</v>
      </c>
      <c r="C361" s="2" t="s">
        <v>635</v>
      </c>
    </row>
    <row r="362" spans="1:3" x14ac:dyDescent="0.3">
      <c r="A362" s="2" t="s">
        <v>21</v>
      </c>
      <c r="B362" t="s">
        <v>87</v>
      </c>
      <c r="C362">
        <v>2</v>
      </c>
    </row>
    <row r="363" spans="1:3" x14ac:dyDescent="0.3">
      <c r="A363" s="2" t="s">
        <v>21</v>
      </c>
      <c r="B363" t="s">
        <v>88</v>
      </c>
      <c r="C363">
        <v>4</v>
      </c>
    </row>
    <row r="364" spans="1:3" x14ac:dyDescent="0.3">
      <c r="A364" s="2" t="s">
        <v>21</v>
      </c>
      <c r="B364" t="s">
        <v>89</v>
      </c>
      <c r="C364" s="2" t="s">
        <v>107</v>
      </c>
    </row>
    <row r="365" spans="1:3" x14ac:dyDescent="0.3">
      <c r="A365" s="2" t="s">
        <v>21</v>
      </c>
      <c r="B365" t="s">
        <v>93</v>
      </c>
      <c r="C365">
        <v>1</v>
      </c>
    </row>
    <row r="366" spans="1:3" x14ac:dyDescent="0.3">
      <c r="A366" s="2" t="s">
        <v>21</v>
      </c>
      <c r="B366" t="s">
        <v>94</v>
      </c>
      <c r="C366" t="b">
        <v>1</v>
      </c>
    </row>
    <row r="367" spans="1:3" x14ac:dyDescent="0.3">
      <c r="A367" s="2" t="s">
        <v>21</v>
      </c>
      <c r="B367" t="s">
        <v>95</v>
      </c>
      <c r="C367" t="b">
        <v>1</v>
      </c>
    </row>
    <row r="368" spans="1:3" x14ac:dyDescent="0.3">
      <c r="A368" s="2" t="s">
        <v>21</v>
      </c>
      <c r="B368" t="s">
        <v>96</v>
      </c>
      <c r="C368" t="b">
        <v>1</v>
      </c>
    </row>
    <row r="369" spans="1:3" x14ac:dyDescent="0.3">
      <c r="A369" s="2" t="s">
        <v>21</v>
      </c>
      <c r="B369" t="s">
        <v>97</v>
      </c>
      <c r="C369" t="b">
        <v>1</v>
      </c>
    </row>
    <row r="370" spans="1:3" x14ac:dyDescent="0.3">
      <c r="A370" s="2" t="s">
        <v>22</v>
      </c>
      <c r="B370" t="s">
        <v>79</v>
      </c>
      <c r="C370" t="b">
        <v>0</v>
      </c>
    </row>
    <row r="371" spans="1:3" x14ac:dyDescent="0.3">
      <c r="A371" s="2" t="s">
        <v>22</v>
      </c>
      <c r="B371" t="s">
        <v>80</v>
      </c>
      <c r="C371" s="2" t="s">
        <v>117</v>
      </c>
    </row>
    <row r="372" spans="1:3" x14ac:dyDescent="0.3">
      <c r="A372" s="2" t="s">
        <v>22</v>
      </c>
      <c r="B372" t="s">
        <v>85</v>
      </c>
      <c r="C372">
        <v>11.11</v>
      </c>
    </row>
    <row r="373" spans="1:3" x14ac:dyDescent="0.3">
      <c r="A373" s="2" t="s">
        <v>22</v>
      </c>
      <c r="B373" t="s">
        <v>82</v>
      </c>
      <c r="C373" s="2" t="s">
        <v>635</v>
      </c>
    </row>
    <row r="374" spans="1:3" x14ac:dyDescent="0.3">
      <c r="A374" s="2" t="s">
        <v>22</v>
      </c>
      <c r="B374" t="s">
        <v>87</v>
      </c>
      <c r="C374">
        <v>2</v>
      </c>
    </row>
    <row r="375" spans="1:3" x14ac:dyDescent="0.3">
      <c r="A375" s="2" t="s">
        <v>22</v>
      </c>
      <c r="B375" t="s">
        <v>88</v>
      </c>
      <c r="C375">
        <v>4</v>
      </c>
    </row>
    <row r="376" spans="1:3" x14ac:dyDescent="0.3">
      <c r="A376" s="2" t="s">
        <v>22</v>
      </c>
      <c r="B376" t="s">
        <v>89</v>
      </c>
      <c r="C376" s="2" t="s">
        <v>107</v>
      </c>
    </row>
    <row r="377" spans="1:3" x14ac:dyDescent="0.3">
      <c r="A377" s="2" t="s">
        <v>22</v>
      </c>
      <c r="B377" t="s">
        <v>93</v>
      </c>
      <c r="C377">
        <v>1</v>
      </c>
    </row>
    <row r="378" spans="1:3" x14ac:dyDescent="0.3">
      <c r="A378" s="2" t="s">
        <v>22</v>
      </c>
      <c r="B378" t="s">
        <v>94</v>
      </c>
      <c r="C378" t="b">
        <v>1</v>
      </c>
    </row>
    <row r="379" spans="1:3" x14ac:dyDescent="0.3">
      <c r="A379" s="2" t="s">
        <v>22</v>
      </c>
      <c r="B379" t="s">
        <v>95</v>
      </c>
      <c r="C379" t="b">
        <v>1</v>
      </c>
    </row>
    <row r="380" spans="1:3" x14ac:dyDescent="0.3">
      <c r="A380" s="2" t="s">
        <v>22</v>
      </c>
      <c r="B380" t="s">
        <v>96</v>
      </c>
      <c r="C380" t="b">
        <v>1</v>
      </c>
    </row>
    <row r="381" spans="1:3" x14ac:dyDescent="0.3">
      <c r="A381" s="2" t="s">
        <v>22</v>
      </c>
      <c r="B381" t="s">
        <v>97</v>
      </c>
      <c r="C381" t="b">
        <v>1</v>
      </c>
    </row>
    <row r="382" spans="1:3" x14ac:dyDescent="0.3">
      <c r="A382" s="2" t="s">
        <v>23</v>
      </c>
      <c r="B382" t="s">
        <v>79</v>
      </c>
      <c r="C382" t="b">
        <v>0</v>
      </c>
    </row>
    <row r="383" spans="1:3" x14ac:dyDescent="0.3">
      <c r="A383" s="2" t="s">
        <v>23</v>
      </c>
      <c r="B383" t="s">
        <v>80</v>
      </c>
      <c r="C383" s="2" t="s">
        <v>118</v>
      </c>
    </row>
    <row r="384" spans="1:3" x14ac:dyDescent="0.3">
      <c r="A384" s="2" t="s">
        <v>23</v>
      </c>
      <c r="B384" t="s">
        <v>85</v>
      </c>
      <c r="C384">
        <v>11.11</v>
      </c>
    </row>
    <row r="385" spans="1:3" x14ac:dyDescent="0.3">
      <c r="A385" s="2" t="s">
        <v>23</v>
      </c>
      <c r="B385" t="s">
        <v>82</v>
      </c>
      <c r="C385" s="2" t="s">
        <v>635</v>
      </c>
    </row>
    <row r="386" spans="1:3" x14ac:dyDescent="0.3">
      <c r="A386" s="2" t="s">
        <v>23</v>
      </c>
      <c r="B386" t="s">
        <v>633</v>
      </c>
      <c r="C386">
        <v>1</v>
      </c>
    </row>
    <row r="387" spans="1:3" x14ac:dyDescent="0.3">
      <c r="A387" s="2" t="s">
        <v>23</v>
      </c>
      <c r="B387" t="s">
        <v>634</v>
      </c>
      <c r="C387">
        <v>-4138</v>
      </c>
    </row>
    <row r="388" spans="1:3" x14ac:dyDescent="0.3">
      <c r="A388" s="2" t="s">
        <v>23</v>
      </c>
      <c r="B388" t="s">
        <v>87</v>
      </c>
      <c r="C388">
        <v>2</v>
      </c>
    </row>
    <row r="389" spans="1:3" x14ac:dyDescent="0.3">
      <c r="A389" s="2" t="s">
        <v>23</v>
      </c>
      <c r="B389" t="s">
        <v>88</v>
      </c>
      <c r="C389">
        <v>4</v>
      </c>
    </row>
    <row r="390" spans="1:3" x14ac:dyDescent="0.3">
      <c r="A390" s="2" t="s">
        <v>23</v>
      </c>
      <c r="B390" t="s">
        <v>89</v>
      </c>
      <c r="C390" s="2" t="s">
        <v>107</v>
      </c>
    </row>
    <row r="391" spans="1:3" x14ac:dyDescent="0.3">
      <c r="A391" s="2" t="s">
        <v>23</v>
      </c>
      <c r="B391" t="s">
        <v>93</v>
      </c>
      <c r="C391">
        <v>1</v>
      </c>
    </row>
    <row r="392" spans="1:3" x14ac:dyDescent="0.3">
      <c r="A392" s="2" t="s">
        <v>23</v>
      </c>
      <c r="B392" t="s">
        <v>94</v>
      </c>
      <c r="C392" t="b">
        <v>1</v>
      </c>
    </row>
    <row r="393" spans="1:3" x14ac:dyDescent="0.3">
      <c r="A393" s="2" t="s">
        <v>23</v>
      </c>
      <c r="B393" t="s">
        <v>95</v>
      </c>
      <c r="C393" t="b">
        <v>1</v>
      </c>
    </row>
    <row r="394" spans="1:3" x14ac:dyDescent="0.3">
      <c r="A394" s="2" t="s">
        <v>23</v>
      </c>
      <c r="B394" t="s">
        <v>96</v>
      </c>
      <c r="C394" t="b">
        <v>1</v>
      </c>
    </row>
    <row r="395" spans="1:3" x14ac:dyDescent="0.3">
      <c r="A395" s="2" t="s">
        <v>23</v>
      </c>
      <c r="B395" t="s">
        <v>97</v>
      </c>
      <c r="C395" t="b">
        <v>1</v>
      </c>
    </row>
    <row r="396" spans="1:3" x14ac:dyDescent="0.3">
      <c r="A396" s="2" t="s">
        <v>24</v>
      </c>
      <c r="B396" t="s">
        <v>79</v>
      </c>
      <c r="C396" t="b">
        <v>1</v>
      </c>
    </row>
    <row r="397" spans="1:3" x14ac:dyDescent="0.3">
      <c r="A397" s="2" t="s">
        <v>24</v>
      </c>
      <c r="B397" t="s">
        <v>80</v>
      </c>
      <c r="C397" s="2" t="s">
        <v>119</v>
      </c>
    </row>
    <row r="398" spans="1:3" x14ac:dyDescent="0.3">
      <c r="A398" s="2" t="s">
        <v>24</v>
      </c>
      <c r="B398" t="s">
        <v>82</v>
      </c>
      <c r="C398" s="2" t="s">
        <v>83</v>
      </c>
    </row>
    <row r="399" spans="1:3" x14ac:dyDescent="0.3">
      <c r="A399" s="2" t="s">
        <v>24</v>
      </c>
      <c r="B399" t="s">
        <v>631</v>
      </c>
      <c r="C399">
        <v>1</v>
      </c>
    </row>
    <row r="400" spans="1:3" x14ac:dyDescent="0.3">
      <c r="A400" s="2" t="s">
        <v>24</v>
      </c>
      <c r="B400" t="s">
        <v>632</v>
      </c>
      <c r="C400">
        <v>-4138</v>
      </c>
    </row>
    <row r="401" spans="1:3" x14ac:dyDescent="0.3">
      <c r="A401" s="2" t="s">
        <v>592</v>
      </c>
      <c r="B401" t="s">
        <v>79</v>
      </c>
      <c r="C401" t="b">
        <v>1</v>
      </c>
    </row>
    <row r="402" spans="1:3" x14ac:dyDescent="0.3">
      <c r="A402" s="2" t="s">
        <v>592</v>
      </c>
      <c r="B402" t="s">
        <v>80</v>
      </c>
      <c r="C402" s="2" t="s">
        <v>636</v>
      </c>
    </row>
    <row r="403" spans="1:3" x14ac:dyDescent="0.3">
      <c r="A403" s="2" t="s">
        <v>592</v>
      </c>
      <c r="B403" t="s">
        <v>82</v>
      </c>
      <c r="C403" s="2" t="s">
        <v>83</v>
      </c>
    </row>
    <row r="404" spans="1:3" x14ac:dyDescent="0.3">
      <c r="A404" s="2" t="s">
        <v>59</v>
      </c>
      <c r="B404" t="s">
        <v>637</v>
      </c>
      <c r="C404" t="b">
        <v>1</v>
      </c>
    </row>
    <row r="405" spans="1:3" x14ac:dyDescent="0.3">
      <c r="A405" s="2" t="s">
        <v>59</v>
      </c>
      <c r="B405" t="s">
        <v>638</v>
      </c>
      <c r="C405" s="2" t="s">
        <v>639</v>
      </c>
    </row>
    <row r="406" spans="1:3" x14ac:dyDescent="0.3">
      <c r="A406" s="2" t="s">
        <v>59</v>
      </c>
      <c r="B406" t="s">
        <v>640</v>
      </c>
      <c r="C406">
        <v>2</v>
      </c>
    </row>
    <row r="407" spans="1:3" x14ac:dyDescent="0.3">
      <c r="A407" s="2" t="s">
        <v>59</v>
      </c>
      <c r="B407" t="s">
        <v>641</v>
      </c>
      <c r="C407">
        <v>1</v>
      </c>
    </row>
    <row r="408" spans="1:3" x14ac:dyDescent="0.3">
      <c r="A408" s="2" t="s">
        <v>59</v>
      </c>
      <c r="B408" t="s">
        <v>642</v>
      </c>
      <c r="C408" s="2" t="s">
        <v>643</v>
      </c>
    </row>
    <row r="409" spans="1:3" x14ac:dyDescent="0.3">
      <c r="A409" s="2" t="s">
        <v>59</v>
      </c>
      <c r="B409" t="s">
        <v>644</v>
      </c>
      <c r="C409" t="b">
        <v>1</v>
      </c>
    </row>
    <row r="410" spans="1:3" x14ac:dyDescent="0.3">
      <c r="A410" s="2" t="s">
        <v>59</v>
      </c>
      <c r="B410" t="s">
        <v>645</v>
      </c>
      <c r="C410">
        <v>16777215</v>
      </c>
    </row>
    <row r="411" spans="1:3" x14ac:dyDescent="0.3">
      <c r="A411" s="2" t="s">
        <v>59</v>
      </c>
      <c r="B411" t="s">
        <v>646</v>
      </c>
      <c r="C411">
        <v>1</v>
      </c>
    </row>
    <row r="412" spans="1:3" x14ac:dyDescent="0.3">
      <c r="A412" s="2" t="s">
        <v>59</v>
      </c>
      <c r="B412" t="s">
        <v>647</v>
      </c>
      <c r="C412">
        <v>0</v>
      </c>
    </row>
    <row r="413" spans="1:3" x14ac:dyDescent="0.3">
      <c r="A413" s="2" t="s">
        <v>59</v>
      </c>
      <c r="B413" t="s">
        <v>648</v>
      </c>
      <c r="C413">
        <v>6773025</v>
      </c>
    </row>
    <row r="414" spans="1:3" x14ac:dyDescent="0.3">
      <c r="A414" s="2" t="s">
        <v>71</v>
      </c>
      <c r="B414" t="s">
        <v>649</v>
      </c>
      <c r="C414">
        <v>5287936</v>
      </c>
    </row>
    <row r="415" spans="1:3" x14ac:dyDescent="0.3">
      <c r="A415" s="2" t="s">
        <v>71</v>
      </c>
      <c r="B415" t="s">
        <v>120</v>
      </c>
      <c r="C415" t="b">
        <v>0</v>
      </c>
    </row>
    <row r="416" spans="1:3" x14ac:dyDescent="0.3">
      <c r="A416" s="2" t="s">
        <v>71</v>
      </c>
      <c r="B416" t="s">
        <v>121</v>
      </c>
      <c r="C416" t="b">
        <v>1</v>
      </c>
    </row>
    <row r="417" spans="1:3" x14ac:dyDescent="0.3">
      <c r="A417" s="2" t="s">
        <v>71</v>
      </c>
      <c r="B417" t="s">
        <v>122</v>
      </c>
      <c r="C417" t="b">
        <v>1</v>
      </c>
    </row>
    <row r="418" spans="1:3" x14ac:dyDescent="0.3">
      <c r="A418" s="2" t="s">
        <v>71</v>
      </c>
      <c r="B418" t="s">
        <v>123</v>
      </c>
      <c r="C418">
        <v>0</v>
      </c>
    </row>
    <row r="419" spans="1:3" x14ac:dyDescent="0.3">
      <c r="A419" s="2" t="s">
        <v>71</v>
      </c>
      <c r="B419" t="s">
        <v>124</v>
      </c>
      <c r="C419">
        <v>-2</v>
      </c>
    </row>
    <row r="420" spans="1:3" x14ac:dyDescent="0.3">
      <c r="A420" s="2" t="s">
        <v>71</v>
      </c>
      <c r="B420" t="s">
        <v>125</v>
      </c>
      <c r="C420">
        <v>1</v>
      </c>
    </row>
    <row r="421" spans="1:3" x14ac:dyDescent="0.3">
      <c r="A421" s="2" t="s">
        <v>71</v>
      </c>
      <c r="B421" t="s">
        <v>126</v>
      </c>
      <c r="C421">
        <v>1</v>
      </c>
    </row>
    <row r="422" spans="1:3" x14ac:dyDescent="0.3">
      <c r="A422" s="2" t="s">
        <v>71</v>
      </c>
      <c r="B422" t="s">
        <v>127</v>
      </c>
      <c r="C422">
        <v>1</v>
      </c>
    </row>
    <row r="423" spans="1:3" x14ac:dyDescent="0.3">
      <c r="A423" s="2" t="s">
        <v>71</v>
      </c>
      <c r="B423" t="s">
        <v>650</v>
      </c>
      <c r="C423">
        <v>1</v>
      </c>
    </row>
    <row r="424" spans="1:3" x14ac:dyDescent="0.3">
      <c r="A424" t="s">
        <v>128</v>
      </c>
    </row>
    <row r="425" spans="1:3" x14ac:dyDescent="0.3">
      <c r="A425" t="s">
        <v>154</v>
      </c>
    </row>
    <row r="426" spans="1:3" x14ac:dyDescent="0.3">
      <c r="A426" s="2" t="s">
        <v>71</v>
      </c>
      <c r="B426" t="s">
        <v>72</v>
      </c>
      <c r="C426" s="2" t="s">
        <v>51</v>
      </c>
    </row>
    <row r="427" spans="1:3" x14ac:dyDescent="0.3">
      <c r="A427" s="2" t="s">
        <v>71</v>
      </c>
      <c r="B427" t="s">
        <v>73</v>
      </c>
      <c r="C427" t="b">
        <v>0</v>
      </c>
    </row>
    <row r="428" spans="1:3" x14ac:dyDescent="0.3">
      <c r="A428" s="2" t="s">
        <v>71</v>
      </c>
      <c r="B428" t="s">
        <v>74</v>
      </c>
      <c r="C428" s="2" t="s">
        <v>236</v>
      </c>
    </row>
    <row r="429" spans="1:3" x14ac:dyDescent="0.3">
      <c r="A429" s="2" t="s">
        <v>71</v>
      </c>
      <c r="B429" t="s">
        <v>75</v>
      </c>
      <c r="C429" t="b">
        <v>0</v>
      </c>
    </row>
    <row r="430" spans="1:3" x14ac:dyDescent="0.3">
      <c r="A430" s="2" t="s">
        <v>71</v>
      </c>
      <c r="B430" t="s">
        <v>76</v>
      </c>
      <c r="C430" t="b">
        <v>0</v>
      </c>
    </row>
    <row r="431" spans="1:3" x14ac:dyDescent="0.3">
      <c r="A431" s="2" t="s">
        <v>71</v>
      </c>
      <c r="B431" t="s">
        <v>77</v>
      </c>
      <c r="C431" t="b">
        <v>0</v>
      </c>
    </row>
    <row r="432" spans="1:3" x14ac:dyDescent="0.3">
      <c r="A432" s="2" t="s">
        <v>71</v>
      </c>
      <c r="B432" t="s">
        <v>78</v>
      </c>
      <c r="C432" t="b">
        <v>0</v>
      </c>
    </row>
    <row r="433" spans="1:3" x14ac:dyDescent="0.3">
      <c r="A433" s="2" t="s">
        <v>59</v>
      </c>
      <c r="B433" t="s">
        <v>79</v>
      </c>
      <c r="C433" t="b">
        <v>1</v>
      </c>
    </row>
    <row r="434" spans="1:3" x14ac:dyDescent="0.3">
      <c r="A434" s="2" t="s">
        <v>59</v>
      </c>
      <c r="B434" t="s">
        <v>80</v>
      </c>
      <c r="C434" s="2" t="s">
        <v>81</v>
      </c>
    </row>
    <row r="435" spans="1:3" x14ac:dyDescent="0.3">
      <c r="A435" s="2" t="s">
        <v>59</v>
      </c>
      <c r="B435" t="s">
        <v>82</v>
      </c>
      <c r="C435" s="2" t="s">
        <v>83</v>
      </c>
    </row>
    <row r="436" spans="1:3" x14ac:dyDescent="0.3">
      <c r="A436" s="2" t="s">
        <v>65</v>
      </c>
      <c r="B436" t="s">
        <v>79</v>
      </c>
      <c r="C436" t="b">
        <v>1</v>
      </c>
    </row>
    <row r="437" spans="1:3" x14ac:dyDescent="0.3">
      <c r="A437" s="2" t="s">
        <v>65</v>
      </c>
      <c r="B437" t="s">
        <v>80</v>
      </c>
      <c r="C437" s="2" t="s">
        <v>84</v>
      </c>
    </row>
    <row r="438" spans="1:3" x14ac:dyDescent="0.3">
      <c r="A438" s="2" t="s">
        <v>65</v>
      </c>
      <c r="B438" t="s">
        <v>82</v>
      </c>
      <c r="C438" s="2" t="s">
        <v>83</v>
      </c>
    </row>
    <row r="439" spans="1:3" x14ac:dyDescent="0.3">
      <c r="A439" s="2" t="s">
        <v>65</v>
      </c>
      <c r="B439" t="s">
        <v>87</v>
      </c>
      <c r="C439">
        <v>1</v>
      </c>
    </row>
    <row r="440" spans="1:3" x14ac:dyDescent="0.3">
      <c r="A440" s="2" t="s">
        <v>65</v>
      </c>
      <c r="B440" t="s">
        <v>88</v>
      </c>
      <c r="C440">
        <v>1</v>
      </c>
    </row>
    <row r="441" spans="1:3" x14ac:dyDescent="0.3">
      <c r="A441" s="2" t="s">
        <v>65</v>
      </c>
      <c r="B441" t="s">
        <v>89</v>
      </c>
      <c r="C441" s="2" t="s">
        <v>90</v>
      </c>
    </row>
    <row r="442" spans="1:3" x14ac:dyDescent="0.3">
      <c r="A442" s="2" t="s">
        <v>65</v>
      </c>
      <c r="B442" t="s">
        <v>91</v>
      </c>
      <c r="C442" s="2" t="s">
        <v>92</v>
      </c>
    </row>
    <row r="443" spans="1:3" x14ac:dyDescent="0.3">
      <c r="A443" s="2" t="s">
        <v>65</v>
      </c>
      <c r="B443" t="s">
        <v>93</v>
      </c>
      <c r="C443">
        <v>1</v>
      </c>
    </row>
    <row r="444" spans="1:3" x14ac:dyDescent="0.3">
      <c r="A444" s="2" t="s">
        <v>65</v>
      </c>
      <c r="B444" t="s">
        <v>94</v>
      </c>
      <c r="C444" t="b">
        <v>1</v>
      </c>
    </row>
    <row r="445" spans="1:3" x14ac:dyDescent="0.3">
      <c r="A445" s="2" t="s">
        <v>65</v>
      </c>
      <c r="B445" t="s">
        <v>95</v>
      </c>
      <c r="C445" t="b">
        <v>1</v>
      </c>
    </row>
    <row r="446" spans="1:3" x14ac:dyDescent="0.3">
      <c r="A446" s="2" t="s">
        <v>65</v>
      </c>
      <c r="B446" t="s">
        <v>96</v>
      </c>
      <c r="C446" t="b">
        <v>1</v>
      </c>
    </row>
    <row r="447" spans="1:3" x14ac:dyDescent="0.3">
      <c r="A447" s="2" t="s">
        <v>65</v>
      </c>
      <c r="B447" t="s">
        <v>97</v>
      </c>
      <c r="C447" t="b">
        <v>1</v>
      </c>
    </row>
    <row r="448" spans="1:3" x14ac:dyDescent="0.3">
      <c r="A448" s="2" t="s">
        <v>68</v>
      </c>
      <c r="B448" t="s">
        <v>79</v>
      </c>
      <c r="C448" t="b">
        <v>0</v>
      </c>
    </row>
    <row r="449" spans="1:3" x14ac:dyDescent="0.3">
      <c r="A449" s="2" t="s">
        <v>68</v>
      </c>
      <c r="B449" t="s">
        <v>80</v>
      </c>
      <c r="C449" s="2" t="s">
        <v>86</v>
      </c>
    </row>
    <row r="450" spans="1:3" x14ac:dyDescent="0.3">
      <c r="A450" s="2" t="s">
        <v>68</v>
      </c>
      <c r="B450" t="s">
        <v>85</v>
      </c>
      <c r="C450">
        <v>14.86</v>
      </c>
    </row>
    <row r="451" spans="1:3" x14ac:dyDescent="0.3">
      <c r="A451" s="2" t="s">
        <v>68</v>
      </c>
      <c r="B451" t="s">
        <v>82</v>
      </c>
      <c r="C451" s="2" t="s">
        <v>83</v>
      </c>
    </row>
    <row r="452" spans="1:3" x14ac:dyDescent="0.3">
      <c r="A452" s="2" t="s">
        <v>68</v>
      </c>
      <c r="B452" t="s">
        <v>87</v>
      </c>
      <c r="C452">
        <v>6</v>
      </c>
    </row>
    <row r="453" spans="1:3" x14ac:dyDescent="0.3">
      <c r="A453" s="2" t="s">
        <v>68</v>
      </c>
      <c r="B453" t="s">
        <v>88</v>
      </c>
      <c r="C453">
        <v>8</v>
      </c>
    </row>
    <row r="454" spans="1:3" x14ac:dyDescent="0.3">
      <c r="A454" s="2" t="s">
        <v>68</v>
      </c>
      <c r="B454" t="s">
        <v>89</v>
      </c>
      <c r="C454" s="2" t="s">
        <v>155</v>
      </c>
    </row>
    <row r="455" spans="1:3" x14ac:dyDescent="0.3">
      <c r="A455" s="2" t="s">
        <v>68</v>
      </c>
      <c r="B455" t="s">
        <v>93</v>
      </c>
      <c r="C455">
        <v>1</v>
      </c>
    </row>
    <row r="456" spans="1:3" x14ac:dyDescent="0.3">
      <c r="A456" s="2" t="s">
        <v>68</v>
      </c>
      <c r="B456" t="s">
        <v>94</v>
      </c>
      <c r="C456" t="b">
        <v>1</v>
      </c>
    </row>
    <row r="457" spans="1:3" x14ac:dyDescent="0.3">
      <c r="A457" s="2" t="s">
        <v>68</v>
      </c>
      <c r="B457" t="s">
        <v>95</v>
      </c>
      <c r="C457" t="b">
        <v>1</v>
      </c>
    </row>
    <row r="458" spans="1:3" x14ac:dyDescent="0.3">
      <c r="A458" s="2" t="s">
        <v>68</v>
      </c>
      <c r="B458" t="s">
        <v>96</v>
      </c>
      <c r="C458" t="b">
        <v>1</v>
      </c>
    </row>
    <row r="459" spans="1:3" x14ac:dyDescent="0.3">
      <c r="A459" s="2" t="s">
        <v>68</v>
      </c>
      <c r="B459" t="s">
        <v>97</v>
      </c>
      <c r="C459" t="b">
        <v>1</v>
      </c>
    </row>
    <row r="460" spans="1:3" x14ac:dyDescent="0.3">
      <c r="A460" s="2" t="s">
        <v>69</v>
      </c>
      <c r="B460" t="s">
        <v>79</v>
      </c>
      <c r="C460" t="b">
        <v>0</v>
      </c>
    </row>
    <row r="461" spans="1:3" x14ac:dyDescent="0.3">
      <c r="A461" s="2" t="s">
        <v>69</v>
      </c>
      <c r="B461" t="s">
        <v>80</v>
      </c>
      <c r="C461" s="2" t="s">
        <v>98</v>
      </c>
    </row>
    <row r="462" spans="1:3" x14ac:dyDescent="0.3">
      <c r="A462" s="2" t="s">
        <v>69</v>
      </c>
      <c r="B462" t="s">
        <v>85</v>
      </c>
      <c r="C462">
        <v>27.86</v>
      </c>
    </row>
    <row r="463" spans="1:3" x14ac:dyDescent="0.3">
      <c r="A463" s="2" t="s">
        <v>69</v>
      </c>
      <c r="B463" t="s">
        <v>82</v>
      </c>
      <c r="C463" s="2" t="s">
        <v>83</v>
      </c>
    </row>
    <row r="464" spans="1:3" x14ac:dyDescent="0.3">
      <c r="A464" s="2" t="s">
        <v>69</v>
      </c>
      <c r="B464" t="s">
        <v>87</v>
      </c>
      <c r="C464">
        <v>6</v>
      </c>
    </row>
    <row r="465" spans="1:3" x14ac:dyDescent="0.3">
      <c r="A465" s="2" t="s">
        <v>69</v>
      </c>
      <c r="B465" t="s">
        <v>88</v>
      </c>
      <c r="C465">
        <v>8</v>
      </c>
    </row>
    <row r="466" spans="1:3" x14ac:dyDescent="0.3">
      <c r="A466" s="2" t="s">
        <v>69</v>
      </c>
      <c r="B466" t="s">
        <v>89</v>
      </c>
      <c r="C466" s="2" t="s">
        <v>99</v>
      </c>
    </row>
    <row r="467" spans="1:3" x14ac:dyDescent="0.3">
      <c r="A467" s="2" t="s">
        <v>69</v>
      </c>
      <c r="B467" t="s">
        <v>93</v>
      </c>
      <c r="C467">
        <v>1</v>
      </c>
    </row>
    <row r="468" spans="1:3" x14ac:dyDescent="0.3">
      <c r="A468" s="2" t="s">
        <v>69</v>
      </c>
      <c r="B468" t="s">
        <v>94</v>
      </c>
      <c r="C468" t="b">
        <v>1</v>
      </c>
    </row>
    <row r="469" spans="1:3" x14ac:dyDescent="0.3">
      <c r="A469" s="2" t="s">
        <v>69</v>
      </c>
      <c r="B469" t="s">
        <v>95</v>
      </c>
      <c r="C469" t="b">
        <v>1</v>
      </c>
    </row>
    <row r="470" spans="1:3" x14ac:dyDescent="0.3">
      <c r="A470" s="2" t="s">
        <v>69</v>
      </c>
      <c r="B470" t="s">
        <v>96</v>
      </c>
      <c r="C470" t="b">
        <v>1</v>
      </c>
    </row>
    <row r="471" spans="1:3" x14ac:dyDescent="0.3">
      <c r="A471" s="2" t="s">
        <v>69</v>
      </c>
      <c r="B471" t="s">
        <v>97</v>
      </c>
      <c r="C471" t="b">
        <v>1</v>
      </c>
    </row>
    <row r="472" spans="1:3" x14ac:dyDescent="0.3">
      <c r="A472" s="2" t="s">
        <v>237</v>
      </c>
      <c r="B472" t="s">
        <v>238</v>
      </c>
      <c r="C472" s="2" t="s">
        <v>65</v>
      </c>
    </row>
    <row r="473" spans="1:3" x14ac:dyDescent="0.3">
      <c r="A473" s="2" t="s">
        <v>237</v>
      </c>
      <c r="B473" t="s">
        <v>239</v>
      </c>
      <c r="C473">
        <v>0</v>
      </c>
    </row>
    <row r="474" spans="1:3" x14ac:dyDescent="0.3">
      <c r="A474" s="2" t="s">
        <v>237</v>
      </c>
      <c r="B474" t="s">
        <v>240</v>
      </c>
      <c r="C474">
        <v>1</v>
      </c>
    </row>
    <row r="475" spans="1:3" x14ac:dyDescent="0.3">
      <c r="A475" s="2" t="s">
        <v>237</v>
      </c>
      <c r="B475" t="s">
        <v>241</v>
      </c>
      <c r="C475">
        <v>0</v>
      </c>
    </row>
    <row r="476" spans="1:3" x14ac:dyDescent="0.3">
      <c r="A476" s="2" t="s">
        <v>71</v>
      </c>
      <c r="B476" t="s">
        <v>649</v>
      </c>
      <c r="C476">
        <v>10498160</v>
      </c>
    </row>
    <row r="477" spans="1:3" x14ac:dyDescent="0.3">
      <c r="A477" s="2" t="s">
        <v>71</v>
      </c>
      <c r="B477" t="s">
        <v>120</v>
      </c>
      <c r="C477" t="b">
        <v>0</v>
      </c>
    </row>
    <row r="478" spans="1:3" x14ac:dyDescent="0.3">
      <c r="A478" s="2" t="s">
        <v>71</v>
      </c>
      <c r="B478" t="s">
        <v>121</v>
      </c>
      <c r="C478" t="b">
        <v>1</v>
      </c>
    </row>
    <row r="479" spans="1:3" x14ac:dyDescent="0.3">
      <c r="A479" s="2" t="s">
        <v>71</v>
      </c>
      <c r="B479" t="s">
        <v>122</v>
      </c>
      <c r="C479" t="b">
        <v>1</v>
      </c>
    </row>
    <row r="480" spans="1:3" x14ac:dyDescent="0.3">
      <c r="A480" s="2" t="s">
        <v>71</v>
      </c>
      <c r="B480" t="s">
        <v>123</v>
      </c>
      <c r="C480">
        <v>0</v>
      </c>
    </row>
    <row r="481" spans="1:22" x14ac:dyDescent="0.3">
      <c r="A481" s="2" t="s">
        <v>71</v>
      </c>
      <c r="B481" t="s">
        <v>124</v>
      </c>
      <c r="C481">
        <v>-2</v>
      </c>
    </row>
    <row r="482" spans="1:22" x14ac:dyDescent="0.3">
      <c r="A482" s="2" t="s">
        <v>71</v>
      </c>
      <c r="B482" t="s">
        <v>125</v>
      </c>
      <c r="C482">
        <v>1</v>
      </c>
    </row>
    <row r="483" spans="1:22" x14ac:dyDescent="0.3">
      <c r="A483" s="2" t="s">
        <v>71</v>
      </c>
      <c r="B483" t="s">
        <v>126</v>
      </c>
      <c r="C483">
        <v>1</v>
      </c>
    </row>
    <row r="484" spans="1:22" x14ac:dyDescent="0.3">
      <c r="A484" s="2" t="s">
        <v>71</v>
      </c>
      <c r="B484" t="s">
        <v>127</v>
      </c>
      <c r="C484">
        <v>1</v>
      </c>
    </row>
    <row r="485" spans="1:22" x14ac:dyDescent="0.3">
      <c r="A485" t="s">
        <v>156</v>
      </c>
    </row>
    <row r="486" spans="1:22" x14ac:dyDescent="0.3">
      <c r="A486" t="s">
        <v>553</v>
      </c>
    </row>
    <row r="487" spans="1:22" x14ac:dyDescent="0.3">
      <c r="A487" t="s">
        <v>532</v>
      </c>
      <c r="B487" t="s">
        <v>47</v>
      </c>
      <c r="C487" t="s">
        <v>55</v>
      </c>
      <c r="E487" t="s">
        <v>596</v>
      </c>
      <c r="J487" t="s">
        <v>597</v>
      </c>
      <c r="N487" t="s">
        <v>707</v>
      </c>
    </row>
    <row r="488" spans="1:22" x14ac:dyDescent="0.3">
      <c r="A488" t="s">
        <v>532</v>
      </c>
      <c r="B488" t="s">
        <v>47</v>
      </c>
      <c r="C488" t="s">
        <v>55</v>
      </c>
      <c r="D488" s="2" t="s">
        <v>592</v>
      </c>
      <c r="E488" t="s">
        <v>598</v>
      </c>
      <c r="G488" s="2" t="s">
        <v>71</v>
      </c>
      <c r="J488" t="s">
        <v>597</v>
      </c>
      <c r="N488" t="s">
        <v>31</v>
      </c>
    </row>
    <row r="489" spans="1:22" x14ac:dyDescent="0.3">
      <c r="A489" t="s">
        <v>532</v>
      </c>
      <c r="B489" t="s">
        <v>47</v>
      </c>
      <c r="C489" t="s">
        <v>55</v>
      </c>
      <c r="D489" s="2" t="s">
        <v>24</v>
      </c>
      <c r="E489" t="s">
        <v>184</v>
      </c>
      <c r="G489" s="2" t="s">
        <v>71</v>
      </c>
      <c r="J489" t="s">
        <v>597</v>
      </c>
      <c r="N489" t="s">
        <v>31</v>
      </c>
    </row>
    <row r="490" spans="1:22" x14ac:dyDescent="0.3">
      <c r="A490" t="s">
        <v>532</v>
      </c>
      <c r="B490" t="s">
        <v>47</v>
      </c>
      <c r="C490" t="s">
        <v>55</v>
      </c>
      <c r="D490" s="2" t="s">
        <v>6</v>
      </c>
      <c r="E490" t="s">
        <v>157</v>
      </c>
      <c r="F490" t="s">
        <v>158</v>
      </c>
      <c r="H490" t="s">
        <v>158</v>
      </c>
      <c r="J490" t="s">
        <v>159</v>
      </c>
      <c r="N490" t="s">
        <v>599</v>
      </c>
    </row>
    <row r="491" spans="1:22" x14ac:dyDescent="0.3">
      <c r="A491" t="s">
        <v>532</v>
      </c>
      <c r="B491" t="s">
        <v>47</v>
      </c>
      <c r="C491" t="s">
        <v>55</v>
      </c>
      <c r="D491" s="2" t="s">
        <v>8</v>
      </c>
      <c r="E491" t="s">
        <v>157</v>
      </c>
      <c r="F491" t="s">
        <v>355</v>
      </c>
      <c r="H491" t="s">
        <v>355</v>
      </c>
      <c r="J491" t="s">
        <v>159</v>
      </c>
      <c r="N491" t="s">
        <v>600</v>
      </c>
    </row>
    <row r="492" spans="1:22" x14ac:dyDescent="0.3">
      <c r="A492" t="s">
        <v>532</v>
      </c>
      <c r="B492" t="s">
        <v>47</v>
      </c>
      <c r="C492" t="s">
        <v>55</v>
      </c>
      <c r="D492" s="2" t="s">
        <v>9</v>
      </c>
      <c r="E492" t="s">
        <v>157</v>
      </c>
      <c r="F492" t="s">
        <v>356</v>
      </c>
      <c r="H492" t="s">
        <v>356</v>
      </c>
      <c r="J492" t="s">
        <v>159</v>
      </c>
      <c r="N492" t="s">
        <v>601</v>
      </c>
    </row>
    <row r="493" spans="1:22" x14ac:dyDescent="0.3">
      <c r="A493" t="s">
        <v>532</v>
      </c>
      <c r="B493" t="s">
        <v>47</v>
      </c>
      <c r="C493" t="s">
        <v>55</v>
      </c>
      <c r="D493" s="2" t="s">
        <v>7</v>
      </c>
      <c r="E493" t="s">
        <v>157</v>
      </c>
      <c r="F493" t="s">
        <v>357</v>
      </c>
      <c r="H493" t="s">
        <v>357</v>
      </c>
      <c r="J493" t="s">
        <v>159</v>
      </c>
      <c r="N493" t="s">
        <v>602</v>
      </c>
    </row>
    <row r="494" spans="1:22" x14ac:dyDescent="0.3">
      <c r="A494" t="s">
        <v>554</v>
      </c>
    </row>
    <row r="495" spans="1:22" x14ac:dyDescent="0.3">
      <c r="A495" t="s">
        <v>565</v>
      </c>
    </row>
    <row r="496" spans="1:22" x14ac:dyDescent="0.3">
      <c r="D496" s="2" t="s">
        <v>65</v>
      </c>
      <c r="E496">
        <v>1</v>
      </c>
      <c r="G496" t="b">
        <v>1</v>
      </c>
      <c r="H496" t="b">
        <v>0</v>
      </c>
      <c r="I496" t="b">
        <v>0</v>
      </c>
      <c r="N496" t="b">
        <v>0</v>
      </c>
      <c r="T496" t="b">
        <v>0</v>
      </c>
      <c r="V496" t="b">
        <v>0</v>
      </c>
    </row>
    <row r="497" spans="1:22" x14ac:dyDescent="0.3">
      <c r="D497" s="2" t="s">
        <v>69</v>
      </c>
      <c r="E497">
        <v>2</v>
      </c>
      <c r="G497" t="b">
        <v>1</v>
      </c>
      <c r="H497" t="b">
        <v>0</v>
      </c>
      <c r="I497" t="b">
        <v>0</v>
      </c>
      <c r="N497" t="b">
        <v>0</v>
      </c>
      <c r="T497" t="b">
        <v>0</v>
      </c>
      <c r="V497" t="b">
        <v>0</v>
      </c>
    </row>
    <row r="498" spans="1:22" x14ac:dyDescent="0.3">
      <c r="A498" t="s">
        <v>566</v>
      </c>
    </row>
    <row r="499" spans="1:22" x14ac:dyDescent="0.3">
      <c r="A499" t="s">
        <v>567</v>
      </c>
    </row>
    <row r="500" spans="1:22" x14ac:dyDescent="0.3">
      <c r="D500" s="2" t="s">
        <v>65</v>
      </c>
      <c r="E500">
        <v>1</v>
      </c>
      <c r="G500" t="b">
        <v>1</v>
      </c>
      <c r="H500" t="b">
        <v>0</v>
      </c>
      <c r="I500" t="b">
        <v>0</v>
      </c>
      <c r="N500" t="b">
        <v>0</v>
      </c>
      <c r="T500" t="b">
        <v>0</v>
      </c>
      <c r="V500" t="b">
        <v>0</v>
      </c>
    </row>
    <row r="501" spans="1:22" x14ac:dyDescent="0.3">
      <c r="D501" s="2" t="s">
        <v>69</v>
      </c>
      <c r="E501">
        <v>2</v>
      </c>
      <c r="G501" t="b">
        <v>1</v>
      </c>
      <c r="H501" t="b">
        <v>0</v>
      </c>
      <c r="I501" t="b">
        <v>0</v>
      </c>
      <c r="N501" t="b">
        <v>0</v>
      </c>
      <c r="T501" t="b">
        <v>0</v>
      </c>
      <c r="V501" t="b">
        <v>0</v>
      </c>
    </row>
    <row r="502" spans="1:22" x14ac:dyDescent="0.3">
      <c r="A502" t="s">
        <v>568</v>
      </c>
    </row>
    <row r="503" spans="1:22" x14ac:dyDescent="0.3">
      <c r="A503" t="s">
        <v>569</v>
      </c>
    </row>
    <row r="504" spans="1:22" x14ac:dyDescent="0.3">
      <c r="D504" s="2" t="s">
        <v>65</v>
      </c>
      <c r="E504">
        <v>1</v>
      </c>
      <c r="G504" t="b">
        <v>1</v>
      </c>
      <c r="H504" t="b">
        <v>0</v>
      </c>
      <c r="I504" t="b">
        <v>0</v>
      </c>
      <c r="N504" t="b">
        <v>0</v>
      </c>
      <c r="T504" t="b">
        <v>0</v>
      </c>
      <c r="V504" t="b">
        <v>0</v>
      </c>
    </row>
    <row r="505" spans="1:22" x14ac:dyDescent="0.3">
      <c r="D505" s="2" t="s">
        <v>69</v>
      </c>
      <c r="E505">
        <v>2</v>
      </c>
      <c r="G505" t="b">
        <v>1</v>
      </c>
      <c r="H505" t="b">
        <v>0</v>
      </c>
      <c r="I505" t="b">
        <v>0</v>
      </c>
      <c r="N505" t="b">
        <v>0</v>
      </c>
      <c r="T505" t="b">
        <v>0</v>
      </c>
      <c r="V505" t="b">
        <v>0</v>
      </c>
    </row>
    <row r="506" spans="1:22" x14ac:dyDescent="0.3">
      <c r="A506" t="s">
        <v>570</v>
      </c>
    </row>
    <row r="507" spans="1:22" x14ac:dyDescent="0.3">
      <c r="A507" t="s">
        <v>571</v>
      </c>
    </row>
    <row r="508" spans="1:22" x14ac:dyDescent="0.3">
      <c r="D508" s="2" t="s">
        <v>65</v>
      </c>
      <c r="E508">
        <v>1</v>
      </c>
      <c r="G508" t="b">
        <v>1</v>
      </c>
      <c r="H508" t="b">
        <v>0</v>
      </c>
      <c r="I508" t="b">
        <v>0</v>
      </c>
      <c r="N508" t="b">
        <v>0</v>
      </c>
      <c r="T508" t="b">
        <v>0</v>
      </c>
      <c r="V508" t="b">
        <v>0</v>
      </c>
    </row>
    <row r="509" spans="1:22" x14ac:dyDescent="0.3">
      <c r="D509" s="2" t="s">
        <v>69</v>
      </c>
      <c r="E509">
        <v>2</v>
      </c>
      <c r="G509" t="b">
        <v>1</v>
      </c>
      <c r="H509" t="b">
        <v>0</v>
      </c>
      <c r="I509" t="b">
        <v>0</v>
      </c>
      <c r="N509" t="b">
        <v>0</v>
      </c>
      <c r="T509" t="b">
        <v>0</v>
      </c>
      <c r="V509" t="b">
        <v>0</v>
      </c>
    </row>
    <row r="510" spans="1:22" x14ac:dyDescent="0.3">
      <c r="A510" t="s">
        <v>572</v>
      </c>
    </row>
    <row r="511" spans="1:22" x14ac:dyDescent="0.3">
      <c r="A511" t="s">
        <v>535</v>
      </c>
    </row>
    <row r="512" spans="1:22" x14ac:dyDescent="0.3">
      <c r="A512" t="s">
        <v>532</v>
      </c>
      <c r="B512" t="s">
        <v>47</v>
      </c>
      <c r="C512" t="s">
        <v>51</v>
      </c>
      <c r="D512" s="2" t="s">
        <v>66</v>
      </c>
      <c r="E512" t="s">
        <v>157</v>
      </c>
      <c r="F512" t="s">
        <v>50</v>
      </c>
      <c r="H512" t="s">
        <v>50</v>
      </c>
      <c r="J512" t="s">
        <v>49</v>
      </c>
      <c r="N512" t="s">
        <v>591</v>
      </c>
      <c r="O512" t="s">
        <v>50</v>
      </c>
    </row>
    <row r="513" spans="1:23" x14ac:dyDescent="0.3">
      <c r="A513" t="s">
        <v>536</v>
      </c>
    </row>
    <row r="514" spans="1:23" x14ac:dyDescent="0.3">
      <c r="A514" t="s">
        <v>573</v>
      </c>
    </row>
    <row r="515" spans="1:23" x14ac:dyDescent="0.3">
      <c r="D515" s="2" t="s">
        <v>65</v>
      </c>
      <c r="E515">
        <v>1</v>
      </c>
      <c r="G515" t="b">
        <v>0</v>
      </c>
      <c r="H515" t="b">
        <v>0</v>
      </c>
      <c r="I515" t="b">
        <v>0</v>
      </c>
      <c r="J515" t="s">
        <v>67</v>
      </c>
      <c r="L515">
        <v>3</v>
      </c>
      <c r="M515">
        <v>0</v>
      </c>
      <c r="N515" t="b">
        <v>1</v>
      </c>
      <c r="O515" t="s">
        <v>65</v>
      </c>
      <c r="V515" t="b">
        <v>0</v>
      </c>
      <c r="W515" t="b">
        <v>1</v>
      </c>
    </row>
    <row r="516" spans="1:23" x14ac:dyDescent="0.3">
      <c r="D516" s="2" t="s">
        <v>68</v>
      </c>
      <c r="E516">
        <v>2</v>
      </c>
      <c r="G516" t="b">
        <v>0</v>
      </c>
      <c r="H516" t="b">
        <v>0</v>
      </c>
      <c r="I516" t="b">
        <v>0</v>
      </c>
      <c r="J516" t="s">
        <v>5</v>
      </c>
      <c r="K516">
        <v>50</v>
      </c>
      <c r="N516" t="b">
        <v>0</v>
      </c>
      <c r="O516" t="s">
        <v>68</v>
      </c>
      <c r="V516" t="b">
        <v>1</v>
      </c>
      <c r="W516" t="b">
        <v>1</v>
      </c>
    </row>
    <row r="517" spans="1:23" x14ac:dyDescent="0.3">
      <c r="D517" s="2" t="s">
        <v>69</v>
      </c>
      <c r="E517">
        <v>3</v>
      </c>
      <c r="G517" t="b">
        <v>0</v>
      </c>
      <c r="H517" t="b">
        <v>0</v>
      </c>
      <c r="I517" t="b">
        <v>0</v>
      </c>
      <c r="J517" t="s">
        <v>5</v>
      </c>
      <c r="K517">
        <v>50</v>
      </c>
      <c r="N517" t="b">
        <v>0</v>
      </c>
      <c r="O517" t="s">
        <v>69</v>
      </c>
      <c r="V517" t="b">
        <v>1</v>
      </c>
      <c r="W517" t="b">
        <v>1</v>
      </c>
    </row>
    <row r="518" spans="1:23" x14ac:dyDescent="0.3">
      <c r="A518" t="s">
        <v>574</v>
      </c>
    </row>
    <row r="519" spans="1:23" x14ac:dyDescent="0.3">
      <c r="A519" t="s">
        <v>537</v>
      </c>
    </row>
    <row r="520" spans="1:23" x14ac:dyDescent="0.3">
      <c r="A520">
        <v>7</v>
      </c>
    </row>
    <row r="521" spans="1:23" x14ac:dyDescent="0.3">
      <c r="B521" s="2" t="s">
        <v>71</v>
      </c>
    </row>
    <row r="522" spans="1:23" x14ac:dyDescent="0.3">
      <c r="A522" s="2" t="s">
        <v>200</v>
      </c>
      <c r="B522" s="2" t="s">
        <v>200</v>
      </c>
    </row>
    <row r="523" spans="1:23" x14ac:dyDescent="0.3">
      <c r="A523" s="2" t="s">
        <v>201</v>
      </c>
      <c r="B523" s="2" t="s">
        <v>201</v>
      </c>
    </row>
    <row r="524" spans="1:23" x14ac:dyDescent="0.3">
      <c r="A524">
        <v>1</v>
      </c>
      <c r="B524" s="2" t="s">
        <v>193</v>
      </c>
    </row>
    <row r="525" spans="1:23" x14ac:dyDescent="0.3">
      <c r="A525">
        <v>3</v>
      </c>
      <c r="B525" s="2" t="s">
        <v>194</v>
      </c>
    </row>
    <row r="526" spans="1:23" x14ac:dyDescent="0.3">
      <c r="A526">
        <v>4</v>
      </c>
      <c r="B526" s="2" t="s">
        <v>195</v>
      </c>
    </row>
    <row r="527" spans="1:23" x14ac:dyDescent="0.3">
      <c r="A527">
        <v>6</v>
      </c>
      <c r="B527" s="2" t="s">
        <v>196</v>
      </c>
    </row>
    <row r="528" spans="1:23" x14ac:dyDescent="0.3">
      <c r="A528">
        <v>5</v>
      </c>
      <c r="B528" s="2" t="s">
        <v>197</v>
      </c>
    </row>
    <row r="529" spans="1:23" x14ac:dyDescent="0.3">
      <c r="A529">
        <v>7</v>
      </c>
      <c r="B529" s="2" t="s">
        <v>198</v>
      </c>
    </row>
    <row r="530" spans="1:23" x14ac:dyDescent="0.3">
      <c r="A530">
        <v>2</v>
      </c>
      <c r="B530" s="2" t="s">
        <v>199</v>
      </c>
    </row>
    <row r="531" spans="1:23" x14ac:dyDescent="0.3">
      <c r="A531" t="s">
        <v>538</v>
      </c>
    </row>
    <row r="532" spans="1:23" x14ac:dyDescent="0.3">
      <c r="A532" t="s">
        <v>555</v>
      </c>
    </row>
    <row r="533" spans="1:23" x14ac:dyDescent="0.3">
      <c r="D533" s="2" t="s">
        <v>68</v>
      </c>
      <c r="E533">
        <v>1</v>
      </c>
      <c r="G533" t="b">
        <v>1</v>
      </c>
      <c r="H533" t="b">
        <v>0</v>
      </c>
      <c r="I533" t="b">
        <v>1</v>
      </c>
      <c r="N533" t="b">
        <v>0</v>
      </c>
      <c r="O533" t="s">
        <v>68</v>
      </c>
      <c r="T533" t="b">
        <v>0</v>
      </c>
      <c r="V533" t="b">
        <v>0</v>
      </c>
      <c r="W533" t="b">
        <v>1</v>
      </c>
    </row>
    <row r="534" spans="1:23" x14ac:dyDescent="0.3">
      <c r="D534" s="2" t="s">
        <v>207</v>
      </c>
      <c r="E534">
        <v>2</v>
      </c>
      <c r="G534" t="b">
        <v>1</v>
      </c>
      <c r="H534" t="b">
        <v>0</v>
      </c>
      <c r="I534" t="b">
        <v>1</v>
      </c>
      <c r="N534" t="b">
        <v>0</v>
      </c>
      <c r="O534" t="s">
        <v>207</v>
      </c>
      <c r="T534" t="b">
        <v>0</v>
      </c>
      <c r="V534" t="b">
        <v>0</v>
      </c>
      <c r="W534" t="b">
        <v>1</v>
      </c>
    </row>
    <row r="535" spans="1:23" x14ac:dyDescent="0.3">
      <c r="D535" s="2" t="s">
        <v>208</v>
      </c>
      <c r="E535">
        <v>3</v>
      </c>
      <c r="G535" t="b">
        <v>1</v>
      </c>
      <c r="H535" t="b">
        <v>0</v>
      </c>
      <c r="I535" t="b">
        <v>0</v>
      </c>
      <c r="J535" t="s">
        <v>5</v>
      </c>
      <c r="K535">
        <v>50</v>
      </c>
      <c r="N535" t="b">
        <v>0</v>
      </c>
      <c r="O535" t="s">
        <v>208</v>
      </c>
      <c r="T535" t="b">
        <v>0</v>
      </c>
      <c r="V535" t="b">
        <v>0</v>
      </c>
      <c r="W535" t="b">
        <v>1</v>
      </c>
    </row>
    <row r="536" spans="1:23" x14ac:dyDescent="0.3">
      <c r="D536" s="2" t="s">
        <v>209</v>
      </c>
      <c r="E536">
        <v>4</v>
      </c>
      <c r="G536" t="b">
        <v>1</v>
      </c>
      <c r="H536" t="b">
        <v>0</v>
      </c>
      <c r="I536" t="b">
        <v>0</v>
      </c>
      <c r="J536" t="s">
        <v>5</v>
      </c>
      <c r="K536">
        <v>50</v>
      </c>
      <c r="N536" t="b">
        <v>0</v>
      </c>
      <c r="O536" t="s">
        <v>209</v>
      </c>
      <c r="T536" t="b">
        <v>0</v>
      </c>
      <c r="V536" t="b">
        <v>0</v>
      </c>
      <c r="W536" t="b">
        <v>1</v>
      </c>
    </row>
    <row r="537" spans="1:23" x14ac:dyDescent="0.3">
      <c r="D537" s="2" t="s">
        <v>210</v>
      </c>
      <c r="E537">
        <v>5</v>
      </c>
      <c r="G537" t="b">
        <v>1</v>
      </c>
      <c r="H537" t="b">
        <v>0</v>
      </c>
      <c r="I537" t="b">
        <v>0</v>
      </c>
      <c r="J537" t="s">
        <v>5</v>
      </c>
      <c r="K537">
        <v>50</v>
      </c>
      <c r="N537" t="b">
        <v>0</v>
      </c>
      <c r="O537" t="s">
        <v>210</v>
      </c>
      <c r="T537" t="b">
        <v>0</v>
      </c>
      <c r="V537" t="b">
        <v>0</v>
      </c>
      <c r="W537" t="b">
        <v>1</v>
      </c>
    </row>
    <row r="538" spans="1:23" x14ac:dyDescent="0.3">
      <c r="D538" s="2" t="s">
        <v>211</v>
      </c>
      <c r="E538">
        <v>6</v>
      </c>
      <c r="G538" t="b">
        <v>1</v>
      </c>
      <c r="H538" t="b">
        <v>0</v>
      </c>
      <c r="I538" t="b">
        <v>0</v>
      </c>
      <c r="J538" t="s">
        <v>5</v>
      </c>
      <c r="K538">
        <v>255</v>
      </c>
      <c r="N538" t="b">
        <v>0</v>
      </c>
      <c r="O538" t="s">
        <v>211</v>
      </c>
      <c r="T538" t="b">
        <v>0</v>
      </c>
      <c r="V538" t="b">
        <v>0</v>
      </c>
      <c r="W538" t="b">
        <v>1</v>
      </c>
    </row>
    <row r="539" spans="1:23" x14ac:dyDescent="0.3">
      <c r="D539" s="2" t="s">
        <v>212</v>
      </c>
      <c r="E539">
        <v>7</v>
      </c>
      <c r="G539" t="b">
        <v>1</v>
      </c>
      <c r="H539" t="b">
        <v>0</v>
      </c>
      <c r="I539" t="b">
        <v>0</v>
      </c>
      <c r="J539" t="s">
        <v>5</v>
      </c>
      <c r="K539">
        <v>50</v>
      </c>
      <c r="N539" t="b">
        <v>0</v>
      </c>
      <c r="O539" t="s">
        <v>212</v>
      </c>
      <c r="T539" t="b">
        <v>0</v>
      </c>
      <c r="V539" t="b">
        <v>0</v>
      </c>
      <c r="W539" t="b">
        <v>1</v>
      </c>
    </row>
    <row r="540" spans="1:23" x14ac:dyDescent="0.3">
      <c r="D540" s="2" t="s">
        <v>213</v>
      </c>
      <c r="E540">
        <v>8</v>
      </c>
      <c r="G540" t="b">
        <v>1</v>
      </c>
      <c r="H540" t="b">
        <v>0</v>
      </c>
      <c r="I540" t="b">
        <v>0</v>
      </c>
      <c r="J540" t="s">
        <v>5</v>
      </c>
      <c r="K540">
        <v>255</v>
      </c>
      <c r="N540" t="b">
        <v>0</v>
      </c>
      <c r="O540" t="s">
        <v>213</v>
      </c>
      <c r="T540" t="b">
        <v>0</v>
      </c>
      <c r="V540" t="b">
        <v>0</v>
      </c>
      <c r="W540" t="b">
        <v>1</v>
      </c>
    </row>
    <row r="541" spans="1:23" x14ac:dyDescent="0.3">
      <c r="D541" s="2" t="s">
        <v>214</v>
      </c>
      <c r="E541">
        <v>9</v>
      </c>
      <c r="G541" t="b">
        <v>1</v>
      </c>
      <c r="H541" t="b">
        <v>0</v>
      </c>
      <c r="I541" t="b">
        <v>0</v>
      </c>
      <c r="J541" t="s">
        <v>5</v>
      </c>
      <c r="K541">
        <v>50</v>
      </c>
      <c r="N541" t="b">
        <v>0</v>
      </c>
      <c r="O541" t="s">
        <v>214</v>
      </c>
      <c r="T541" t="b">
        <v>0</v>
      </c>
      <c r="V541" t="b">
        <v>0</v>
      </c>
      <c r="W541" t="b">
        <v>1</v>
      </c>
    </row>
    <row r="542" spans="1:23" x14ac:dyDescent="0.3">
      <c r="D542" s="2" t="s">
        <v>215</v>
      </c>
      <c r="E542">
        <v>10</v>
      </c>
      <c r="G542" t="b">
        <v>1</v>
      </c>
      <c r="H542" t="b">
        <v>0</v>
      </c>
      <c r="I542" t="b">
        <v>0</v>
      </c>
      <c r="J542" t="s">
        <v>5</v>
      </c>
      <c r="K542">
        <v>255</v>
      </c>
      <c r="N542" t="b">
        <v>0</v>
      </c>
      <c r="O542" t="s">
        <v>215</v>
      </c>
      <c r="T542" t="b">
        <v>0</v>
      </c>
      <c r="V542" t="b">
        <v>0</v>
      </c>
      <c r="W542" t="b">
        <v>1</v>
      </c>
    </row>
    <row r="543" spans="1:23" x14ac:dyDescent="0.3">
      <c r="D543" s="2" t="s">
        <v>216</v>
      </c>
      <c r="E543">
        <v>11</v>
      </c>
      <c r="G543" t="b">
        <v>1</v>
      </c>
      <c r="H543" t="b">
        <v>0</v>
      </c>
      <c r="I543" t="b">
        <v>0</v>
      </c>
      <c r="J543" t="s">
        <v>5</v>
      </c>
      <c r="K543">
        <v>50</v>
      </c>
      <c r="N543" t="b">
        <v>0</v>
      </c>
      <c r="O543" t="s">
        <v>216</v>
      </c>
      <c r="T543" t="b">
        <v>0</v>
      </c>
      <c r="V543" t="b">
        <v>0</v>
      </c>
      <c r="W543" t="b">
        <v>1</v>
      </c>
    </row>
    <row r="544" spans="1:23" x14ac:dyDescent="0.3">
      <c r="D544" s="2" t="s">
        <v>217</v>
      </c>
      <c r="E544">
        <v>12</v>
      </c>
      <c r="G544" t="b">
        <v>1</v>
      </c>
      <c r="H544" t="b">
        <v>0</v>
      </c>
      <c r="I544" t="b">
        <v>0</v>
      </c>
      <c r="J544" t="s">
        <v>5</v>
      </c>
      <c r="K544">
        <v>255</v>
      </c>
      <c r="N544" t="b">
        <v>0</v>
      </c>
      <c r="O544" t="s">
        <v>217</v>
      </c>
      <c r="T544" t="b">
        <v>0</v>
      </c>
      <c r="V544" t="b">
        <v>0</v>
      </c>
      <c r="W544" t="b">
        <v>1</v>
      </c>
    </row>
    <row r="545" spans="1:23" x14ac:dyDescent="0.3">
      <c r="D545" s="2" t="s">
        <v>218</v>
      </c>
      <c r="E545">
        <v>13</v>
      </c>
      <c r="G545" t="b">
        <v>1</v>
      </c>
      <c r="H545" t="b">
        <v>0</v>
      </c>
      <c r="I545" t="b">
        <v>0</v>
      </c>
      <c r="J545" t="s">
        <v>5</v>
      </c>
      <c r="K545">
        <v>50</v>
      </c>
      <c r="N545" t="b">
        <v>0</v>
      </c>
      <c r="O545" t="s">
        <v>218</v>
      </c>
      <c r="T545" t="b">
        <v>0</v>
      </c>
      <c r="V545" t="b">
        <v>0</v>
      </c>
      <c r="W545" t="b">
        <v>1</v>
      </c>
    </row>
    <row r="546" spans="1:23" x14ac:dyDescent="0.3">
      <c r="D546" s="2" t="s">
        <v>219</v>
      </c>
      <c r="E546">
        <v>14</v>
      </c>
      <c r="G546" t="b">
        <v>1</v>
      </c>
      <c r="H546" t="b">
        <v>0</v>
      </c>
      <c r="I546" t="b">
        <v>0</v>
      </c>
      <c r="J546" t="s">
        <v>5</v>
      </c>
      <c r="K546">
        <v>255</v>
      </c>
      <c r="N546" t="b">
        <v>0</v>
      </c>
      <c r="O546" t="s">
        <v>219</v>
      </c>
      <c r="T546" t="b">
        <v>0</v>
      </c>
      <c r="V546" t="b">
        <v>0</v>
      </c>
      <c r="W546" t="b">
        <v>1</v>
      </c>
    </row>
    <row r="547" spans="1:23" x14ac:dyDescent="0.3">
      <c r="D547" s="2" t="s">
        <v>10</v>
      </c>
      <c r="E547">
        <v>15</v>
      </c>
      <c r="G547" t="b">
        <v>1</v>
      </c>
      <c r="H547" t="b">
        <v>0</v>
      </c>
      <c r="I547" t="b">
        <v>1</v>
      </c>
      <c r="N547" t="b">
        <v>0</v>
      </c>
      <c r="O547" t="s">
        <v>10</v>
      </c>
      <c r="T547" t="b">
        <v>0</v>
      </c>
      <c r="V547" t="b">
        <v>0</v>
      </c>
      <c r="W547" t="b">
        <v>1</v>
      </c>
    </row>
    <row r="548" spans="1:23" x14ac:dyDescent="0.3">
      <c r="D548" s="2" t="s">
        <v>11</v>
      </c>
      <c r="E548">
        <v>16</v>
      </c>
      <c r="G548" t="b">
        <v>1</v>
      </c>
      <c r="H548" t="b">
        <v>0</v>
      </c>
      <c r="I548" t="b">
        <v>1</v>
      </c>
      <c r="N548" t="b">
        <v>0</v>
      </c>
      <c r="O548" s="2" t="s">
        <v>11</v>
      </c>
      <c r="T548" t="b">
        <v>0</v>
      </c>
      <c r="V548" t="b">
        <v>0</v>
      </c>
      <c r="W548" t="b">
        <v>1</v>
      </c>
    </row>
    <row r="549" spans="1:23" x14ac:dyDescent="0.3">
      <c r="D549" s="2" t="s">
        <v>13</v>
      </c>
      <c r="E549">
        <v>17</v>
      </c>
      <c r="G549" t="b">
        <v>1</v>
      </c>
      <c r="H549" t="b">
        <v>0</v>
      </c>
      <c r="I549" t="b">
        <v>1</v>
      </c>
      <c r="N549" t="b">
        <v>0</v>
      </c>
      <c r="O549" s="2" t="s">
        <v>13</v>
      </c>
      <c r="T549" t="b">
        <v>0</v>
      </c>
      <c r="V549" t="b">
        <v>0</v>
      </c>
      <c r="W549" t="b">
        <v>1</v>
      </c>
    </row>
    <row r="550" spans="1:23" x14ac:dyDescent="0.3">
      <c r="D550" s="2" t="s">
        <v>14</v>
      </c>
      <c r="E550">
        <v>18</v>
      </c>
      <c r="G550" t="b">
        <v>1</v>
      </c>
      <c r="H550" t="b">
        <v>0</v>
      </c>
      <c r="I550" t="b">
        <v>1</v>
      </c>
      <c r="N550" t="b">
        <v>0</v>
      </c>
      <c r="O550" s="2" t="s">
        <v>14</v>
      </c>
      <c r="T550" t="b">
        <v>0</v>
      </c>
      <c r="V550" t="b">
        <v>0</v>
      </c>
      <c r="W550" t="b">
        <v>1</v>
      </c>
    </row>
    <row r="551" spans="1:23" x14ac:dyDescent="0.3">
      <c r="D551" s="2" t="s">
        <v>15</v>
      </c>
      <c r="E551">
        <v>19</v>
      </c>
      <c r="G551" t="b">
        <v>1</v>
      </c>
      <c r="H551" t="b">
        <v>0</v>
      </c>
      <c r="I551" t="b">
        <v>1</v>
      </c>
      <c r="N551" t="b">
        <v>0</v>
      </c>
      <c r="O551" s="2" t="s">
        <v>15</v>
      </c>
      <c r="T551" t="b">
        <v>0</v>
      </c>
      <c r="V551" t="b">
        <v>0</v>
      </c>
      <c r="W551" t="b">
        <v>1</v>
      </c>
    </row>
    <row r="552" spans="1:23" x14ac:dyDescent="0.3">
      <c r="D552" s="2" t="s">
        <v>16</v>
      </c>
      <c r="E552">
        <v>20</v>
      </c>
      <c r="G552" t="b">
        <v>1</v>
      </c>
      <c r="H552" t="b">
        <v>0</v>
      </c>
      <c r="I552" t="b">
        <v>1</v>
      </c>
      <c r="N552" t="b">
        <v>0</v>
      </c>
      <c r="O552" s="2" t="s">
        <v>16</v>
      </c>
      <c r="T552" t="b">
        <v>0</v>
      </c>
      <c r="V552" t="b">
        <v>0</v>
      </c>
      <c r="W552" t="b">
        <v>1</v>
      </c>
    </row>
    <row r="553" spans="1:23" x14ac:dyDescent="0.3">
      <c r="D553" s="2" t="s">
        <v>17</v>
      </c>
      <c r="E553">
        <v>21</v>
      </c>
      <c r="G553" t="b">
        <v>1</v>
      </c>
      <c r="H553" t="b">
        <v>0</v>
      </c>
      <c r="I553" t="b">
        <v>1</v>
      </c>
      <c r="N553" t="b">
        <v>0</v>
      </c>
      <c r="O553" s="2" t="s">
        <v>17</v>
      </c>
      <c r="T553" t="b">
        <v>0</v>
      </c>
      <c r="V553" t="b">
        <v>0</v>
      </c>
      <c r="W553" t="b">
        <v>1</v>
      </c>
    </row>
    <row r="554" spans="1:23" x14ac:dyDescent="0.3">
      <c r="D554" s="2" t="s">
        <v>18</v>
      </c>
      <c r="E554">
        <v>22</v>
      </c>
      <c r="G554" t="b">
        <v>1</v>
      </c>
      <c r="H554" t="b">
        <v>0</v>
      </c>
      <c r="I554" t="b">
        <v>1</v>
      </c>
      <c r="N554" t="b">
        <v>0</v>
      </c>
      <c r="O554" s="2" t="s">
        <v>18</v>
      </c>
      <c r="T554" t="b">
        <v>0</v>
      </c>
      <c r="V554" t="b">
        <v>0</v>
      </c>
      <c r="W554" t="b">
        <v>1</v>
      </c>
    </row>
    <row r="555" spans="1:23" x14ac:dyDescent="0.3">
      <c r="D555" s="2" t="s">
        <v>19</v>
      </c>
      <c r="E555">
        <v>23</v>
      </c>
      <c r="G555" t="b">
        <v>1</v>
      </c>
      <c r="H555" t="b">
        <v>0</v>
      </c>
      <c r="I555" t="b">
        <v>1</v>
      </c>
      <c r="N555" t="b">
        <v>0</v>
      </c>
      <c r="O555" s="2" t="s">
        <v>19</v>
      </c>
      <c r="T555" t="b">
        <v>0</v>
      </c>
      <c r="V555" t="b">
        <v>0</v>
      </c>
      <c r="W555" t="b">
        <v>1</v>
      </c>
    </row>
    <row r="556" spans="1:23" x14ac:dyDescent="0.3">
      <c r="D556" s="2" t="s">
        <v>20</v>
      </c>
      <c r="E556">
        <v>24</v>
      </c>
      <c r="G556" t="b">
        <v>1</v>
      </c>
      <c r="H556" t="b">
        <v>0</v>
      </c>
      <c r="I556" t="b">
        <v>1</v>
      </c>
      <c r="N556" t="b">
        <v>0</v>
      </c>
      <c r="O556" s="2" t="s">
        <v>20</v>
      </c>
      <c r="T556" t="b">
        <v>0</v>
      </c>
      <c r="V556" t="b">
        <v>0</v>
      </c>
      <c r="W556" t="b">
        <v>1</v>
      </c>
    </row>
    <row r="557" spans="1:23" x14ac:dyDescent="0.3">
      <c r="D557" s="2" t="s">
        <v>21</v>
      </c>
      <c r="E557">
        <v>25</v>
      </c>
      <c r="G557" t="b">
        <v>1</v>
      </c>
      <c r="H557" t="b">
        <v>0</v>
      </c>
      <c r="I557" t="b">
        <v>1</v>
      </c>
      <c r="N557" t="b">
        <v>0</v>
      </c>
      <c r="O557" s="2" t="s">
        <v>21</v>
      </c>
      <c r="T557" t="b">
        <v>0</v>
      </c>
      <c r="V557" t="b">
        <v>0</v>
      </c>
      <c r="W557" t="b">
        <v>1</v>
      </c>
    </row>
    <row r="558" spans="1:23" x14ac:dyDescent="0.3">
      <c r="D558" s="2" t="s">
        <v>22</v>
      </c>
      <c r="E558">
        <v>26</v>
      </c>
      <c r="G558" t="b">
        <v>1</v>
      </c>
      <c r="H558" t="b">
        <v>0</v>
      </c>
      <c r="I558" t="b">
        <v>1</v>
      </c>
      <c r="N558" t="b">
        <v>0</v>
      </c>
      <c r="O558" s="2" t="s">
        <v>22</v>
      </c>
      <c r="T558" t="b">
        <v>0</v>
      </c>
      <c r="V558" t="b">
        <v>0</v>
      </c>
      <c r="W558" t="b">
        <v>1</v>
      </c>
    </row>
    <row r="559" spans="1:23" x14ac:dyDescent="0.3">
      <c r="D559" s="2" t="s">
        <v>23</v>
      </c>
      <c r="E559">
        <v>27</v>
      </c>
      <c r="G559" t="b">
        <v>1</v>
      </c>
      <c r="H559" t="b">
        <v>0</v>
      </c>
      <c r="I559" t="b">
        <v>1</v>
      </c>
      <c r="N559" t="b">
        <v>0</v>
      </c>
      <c r="O559" s="2" t="s">
        <v>23</v>
      </c>
      <c r="T559" t="b">
        <v>0</v>
      </c>
      <c r="V559" t="b">
        <v>0</v>
      </c>
      <c r="W559" t="b">
        <v>1</v>
      </c>
    </row>
    <row r="560" spans="1:23" x14ac:dyDescent="0.3">
      <c r="A560" t="s">
        <v>556</v>
      </c>
    </row>
    <row r="561" spans="1:19" x14ac:dyDescent="0.3">
      <c r="A561" t="s">
        <v>557</v>
      </c>
    </row>
    <row r="562" spans="1:19" x14ac:dyDescent="0.3">
      <c r="D562">
        <v>1</v>
      </c>
      <c r="E562" t="s">
        <v>25</v>
      </c>
      <c r="F562" s="2" t="s">
        <v>26</v>
      </c>
      <c r="G562" t="s">
        <v>3</v>
      </c>
      <c r="I562">
        <v>10</v>
      </c>
      <c r="J562">
        <v>0</v>
      </c>
      <c r="K562" t="s">
        <v>26</v>
      </c>
      <c r="M562" t="s">
        <v>47</v>
      </c>
      <c r="N562" t="s">
        <v>26</v>
      </c>
      <c r="O562" t="s">
        <v>159</v>
      </c>
      <c r="P562" t="s">
        <v>593</v>
      </c>
      <c r="S562" t="b">
        <v>0</v>
      </c>
    </row>
    <row r="563" spans="1:19" x14ac:dyDescent="0.3">
      <c r="D563">
        <v>2</v>
      </c>
      <c r="E563" t="s">
        <v>25</v>
      </c>
      <c r="F563" s="2" t="s">
        <v>28</v>
      </c>
      <c r="G563" t="s">
        <v>3</v>
      </c>
      <c r="I563">
        <v>10</v>
      </c>
      <c r="J563">
        <v>0</v>
      </c>
      <c r="K563" t="s">
        <v>28</v>
      </c>
      <c r="M563" t="s">
        <v>47</v>
      </c>
      <c r="N563" t="s">
        <v>28</v>
      </c>
      <c r="O563" t="s">
        <v>159</v>
      </c>
      <c r="P563" t="s">
        <v>594</v>
      </c>
      <c r="S563" t="b">
        <v>1</v>
      </c>
    </row>
    <row r="564" spans="1:19" x14ac:dyDescent="0.3">
      <c r="D564">
        <v>3</v>
      </c>
      <c r="E564" t="s">
        <v>25</v>
      </c>
      <c r="F564" s="2" t="s">
        <v>27</v>
      </c>
      <c r="G564" t="s">
        <v>3</v>
      </c>
      <c r="I564">
        <v>10</v>
      </c>
      <c r="J564">
        <v>0</v>
      </c>
      <c r="K564" t="s">
        <v>27</v>
      </c>
      <c r="M564" t="s">
        <v>47</v>
      </c>
      <c r="N564" t="s">
        <v>27</v>
      </c>
      <c r="O564" t="s">
        <v>159</v>
      </c>
      <c r="P564" t="s">
        <v>595</v>
      </c>
      <c r="S564" t="b">
        <v>1</v>
      </c>
    </row>
    <row r="565" spans="1:19" x14ac:dyDescent="0.3">
      <c r="A565" t="s">
        <v>558</v>
      </c>
    </row>
    <row r="566" spans="1:19" x14ac:dyDescent="0.3">
      <c r="A566" t="s">
        <v>559</v>
      </c>
    </row>
    <row r="567" spans="1:19" x14ac:dyDescent="0.3">
      <c r="A567">
        <v>1</v>
      </c>
    </row>
    <row r="568" spans="1:19" x14ac:dyDescent="0.3">
      <c r="A568">
        <v>2</v>
      </c>
      <c r="B568" s="2" t="s">
        <v>132</v>
      </c>
    </row>
    <row r="569" spans="1:19" x14ac:dyDescent="0.3">
      <c r="A569">
        <v>1</v>
      </c>
      <c r="B569" s="2" t="s">
        <v>130</v>
      </c>
    </row>
    <row r="570" spans="1:19" x14ac:dyDescent="0.3">
      <c r="A570">
        <v>3</v>
      </c>
      <c r="B570" s="2" t="s">
        <v>131</v>
      </c>
    </row>
    <row r="571" spans="1:19" x14ac:dyDescent="0.3">
      <c r="A571" t="s">
        <v>560</v>
      </c>
    </row>
    <row r="572" spans="1:19" x14ac:dyDescent="0.3">
      <c r="A572" t="s">
        <v>561</v>
      </c>
    </row>
    <row r="573" spans="1:19" x14ac:dyDescent="0.3">
      <c r="A573">
        <v>5</v>
      </c>
    </row>
    <row r="574" spans="1:19" x14ac:dyDescent="0.3">
      <c r="B574" s="2" t="s">
        <v>71</v>
      </c>
    </row>
    <row r="575" spans="1:19" x14ac:dyDescent="0.3">
      <c r="A575">
        <v>4</v>
      </c>
      <c r="B575" s="2" t="s">
        <v>654</v>
      </c>
    </row>
    <row r="576" spans="1:19" x14ac:dyDescent="0.3">
      <c r="A576">
        <v>5</v>
      </c>
      <c r="B576" s="2" t="s">
        <v>709</v>
      </c>
    </row>
    <row r="577" spans="1:23" x14ac:dyDescent="0.3">
      <c r="A577">
        <v>6</v>
      </c>
      <c r="B577" s="2" t="s">
        <v>722</v>
      </c>
    </row>
    <row r="578" spans="1:23" x14ac:dyDescent="0.3">
      <c r="A578" t="s">
        <v>562</v>
      </c>
    </row>
    <row r="579" spans="1:23" x14ac:dyDescent="0.3">
      <c r="A579" t="s">
        <v>563</v>
      </c>
    </row>
    <row r="581" spans="1:23" x14ac:dyDescent="0.3">
      <c r="B581" s="2" t="s">
        <v>71</v>
      </c>
    </row>
    <row r="582" spans="1:23" x14ac:dyDescent="0.3">
      <c r="A582">
        <v>11</v>
      </c>
      <c r="B582" s="2" t="s">
        <v>165</v>
      </c>
    </row>
    <row r="583" spans="1:23" x14ac:dyDescent="0.3">
      <c r="A583">
        <v>12</v>
      </c>
      <c r="B583" s="2" t="s">
        <v>166</v>
      </c>
    </row>
    <row r="584" spans="1:23" x14ac:dyDescent="0.3">
      <c r="A584">
        <v>13</v>
      </c>
      <c r="B584" s="2" t="s">
        <v>167</v>
      </c>
    </row>
    <row r="585" spans="1:23" x14ac:dyDescent="0.3">
      <c r="A585">
        <v>14</v>
      </c>
      <c r="B585" s="2" t="s">
        <v>168</v>
      </c>
    </row>
    <row r="586" spans="1:23" x14ac:dyDescent="0.3">
      <c r="A586" t="s">
        <v>564</v>
      </c>
    </row>
    <row r="587" spans="1:23" x14ac:dyDescent="0.3">
      <c r="A587" t="s">
        <v>583</v>
      </c>
    </row>
    <row r="588" spans="1:23" x14ac:dyDescent="0.3">
      <c r="D588" s="2" t="s">
        <v>1</v>
      </c>
      <c r="E588">
        <v>1</v>
      </c>
      <c r="G588" t="b">
        <v>0</v>
      </c>
      <c r="H588" t="b">
        <v>0</v>
      </c>
      <c r="I588" t="b">
        <v>0</v>
      </c>
      <c r="J588" t="s">
        <v>3</v>
      </c>
      <c r="L588">
        <v>10</v>
      </c>
      <c r="M588">
        <v>0</v>
      </c>
      <c r="N588" t="b">
        <v>1</v>
      </c>
      <c r="O588" t="s">
        <v>1</v>
      </c>
      <c r="T588" t="b">
        <v>0</v>
      </c>
      <c r="V588" t="b">
        <v>0</v>
      </c>
      <c r="W588" t="b">
        <v>1</v>
      </c>
    </row>
    <row r="589" spans="1:23" x14ac:dyDescent="0.3">
      <c r="D589" s="2" t="s">
        <v>282</v>
      </c>
      <c r="E589">
        <v>2</v>
      </c>
      <c r="G589" t="b">
        <v>1</v>
      </c>
      <c r="H589" t="b">
        <v>0</v>
      </c>
      <c r="I589" t="b">
        <v>0</v>
      </c>
      <c r="J589" t="s">
        <v>3</v>
      </c>
      <c r="L589">
        <v>10</v>
      </c>
      <c r="M589">
        <v>0</v>
      </c>
      <c r="N589" t="b">
        <v>0</v>
      </c>
      <c r="O589" t="s">
        <v>282</v>
      </c>
      <c r="T589" t="b">
        <v>0</v>
      </c>
      <c r="V589" t="b">
        <v>0</v>
      </c>
      <c r="W589" t="b">
        <v>1</v>
      </c>
    </row>
    <row r="590" spans="1:23" x14ac:dyDescent="0.3">
      <c r="D590" s="2" t="s">
        <v>283</v>
      </c>
      <c r="E590">
        <v>3</v>
      </c>
      <c r="G590" t="b">
        <v>1</v>
      </c>
      <c r="H590" t="b">
        <v>0</v>
      </c>
      <c r="I590" t="b">
        <v>0</v>
      </c>
      <c r="J590" t="s">
        <v>3</v>
      </c>
      <c r="L590">
        <v>10</v>
      </c>
      <c r="M590">
        <v>0</v>
      </c>
      <c r="N590" t="b">
        <v>0</v>
      </c>
      <c r="O590" t="s">
        <v>283</v>
      </c>
      <c r="T590" t="b">
        <v>0</v>
      </c>
      <c r="V590" t="b">
        <v>0</v>
      </c>
      <c r="W590" t="b">
        <v>1</v>
      </c>
    </row>
    <row r="591" spans="1:23" x14ac:dyDescent="0.3">
      <c r="D591" s="2" t="s">
        <v>284</v>
      </c>
      <c r="E591">
        <v>4</v>
      </c>
      <c r="G591" t="b">
        <v>1</v>
      </c>
      <c r="H591" t="b">
        <v>0</v>
      </c>
      <c r="I591" t="b">
        <v>0</v>
      </c>
      <c r="J591" t="s">
        <v>3</v>
      </c>
      <c r="L591">
        <v>10</v>
      </c>
      <c r="M591">
        <v>0</v>
      </c>
      <c r="N591" t="b">
        <v>0</v>
      </c>
      <c r="O591" t="s">
        <v>284</v>
      </c>
      <c r="T591" t="b">
        <v>0</v>
      </c>
      <c r="V591" t="b">
        <v>0</v>
      </c>
      <c r="W591" t="b">
        <v>1</v>
      </c>
    </row>
    <row r="592" spans="1:23" x14ac:dyDescent="0.3">
      <c r="D592" s="2" t="s">
        <v>2</v>
      </c>
      <c r="E592">
        <v>5</v>
      </c>
      <c r="G592" t="b">
        <v>1</v>
      </c>
      <c r="H592" t="b">
        <v>0</v>
      </c>
      <c r="I592" t="b">
        <v>0</v>
      </c>
      <c r="J592" t="s">
        <v>3</v>
      </c>
      <c r="L592">
        <v>10</v>
      </c>
      <c r="M592">
        <v>0</v>
      </c>
      <c r="N592" t="b">
        <v>0</v>
      </c>
      <c r="O592" t="s">
        <v>2</v>
      </c>
      <c r="T592" t="b">
        <v>0</v>
      </c>
      <c r="V592" t="b">
        <v>0</v>
      </c>
      <c r="W592" t="b">
        <v>1</v>
      </c>
    </row>
    <row r="593" spans="4:23" x14ac:dyDescent="0.3">
      <c r="D593" s="2" t="s">
        <v>285</v>
      </c>
      <c r="E593">
        <v>6</v>
      </c>
      <c r="G593" t="b">
        <v>1</v>
      </c>
      <c r="H593" t="b">
        <v>0</v>
      </c>
      <c r="I593" t="b">
        <v>0</v>
      </c>
      <c r="J593" t="s">
        <v>3</v>
      </c>
      <c r="L593">
        <v>10</v>
      </c>
      <c r="M593">
        <v>0</v>
      </c>
      <c r="N593" t="b">
        <v>0</v>
      </c>
      <c r="O593" t="s">
        <v>285</v>
      </c>
      <c r="T593" t="b">
        <v>0</v>
      </c>
      <c r="V593" t="b">
        <v>0</v>
      </c>
      <c r="W593" t="b">
        <v>1</v>
      </c>
    </row>
    <row r="594" spans="4:23" x14ac:dyDescent="0.3">
      <c r="D594" s="2" t="s">
        <v>286</v>
      </c>
      <c r="E594">
        <v>7</v>
      </c>
      <c r="G594" t="b">
        <v>1</v>
      </c>
      <c r="H594" t="b">
        <v>0</v>
      </c>
      <c r="I594" t="b">
        <v>0</v>
      </c>
      <c r="J594" t="s">
        <v>3</v>
      </c>
      <c r="L594">
        <v>10</v>
      </c>
      <c r="M594">
        <v>0</v>
      </c>
      <c r="N594" t="b">
        <v>0</v>
      </c>
      <c r="O594" t="s">
        <v>286</v>
      </c>
      <c r="T594" t="b">
        <v>0</v>
      </c>
      <c r="V594" t="b">
        <v>0</v>
      </c>
      <c r="W594" t="b">
        <v>1</v>
      </c>
    </row>
    <row r="595" spans="4:23" x14ac:dyDescent="0.3">
      <c r="D595" s="2" t="s">
        <v>207</v>
      </c>
      <c r="E595">
        <v>8</v>
      </c>
      <c r="G595" t="b">
        <v>1</v>
      </c>
      <c r="H595" t="b">
        <v>0</v>
      </c>
      <c r="I595" t="b">
        <v>0</v>
      </c>
      <c r="J595" t="s">
        <v>5</v>
      </c>
      <c r="K595">
        <v>50</v>
      </c>
      <c r="N595" t="b">
        <v>0</v>
      </c>
      <c r="O595" t="s">
        <v>207</v>
      </c>
      <c r="T595" t="b">
        <v>0</v>
      </c>
      <c r="V595" t="b">
        <v>0</v>
      </c>
      <c r="W595" t="b">
        <v>1</v>
      </c>
    </row>
    <row r="596" spans="4:23" x14ac:dyDescent="0.3">
      <c r="D596" s="2" t="s">
        <v>210</v>
      </c>
      <c r="E596">
        <v>9</v>
      </c>
      <c r="G596" t="b">
        <v>1</v>
      </c>
      <c r="H596" t="b">
        <v>0</v>
      </c>
      <c r="I596" t="b">
        <v>0</v>
      </c>
      <c r="J596" t="s">
        <v>5</v>
      </c>
      <c r="K596">
        <v>50</v>
      </c>
      <c r="N596" t="b">
        <v>0</v>
      </c>
      <c r="O596" t="s">
        <v>210</v>
      </c>
      <c r="T596" t="b">
        <v>0</v>
      </c>
      <c r="V596" t="b">
        <v>0</v>
      </c>
      <c r="W596" t="b">
        <v>1</v>
      </c>
    </row>
    <row r="597" spans="4:23" x14ac:dyDescent="0.3">
      <c r="D597" s="2" t="s">
        <v>348</v>
      </c>
      <c r="E597">
        <v>10</v>
      </c>
      <c r="G597" t="b">
        <v>1</v>
      </c>
      <c r="H597" t="b">
        <v>0</v>
      </c>
      <c r="I597" t="b">
        <v>0</v>
      </c>
      <c r="J597" t="s">
        <v>5</v>
      </c>
      <c r="K597">
        <v>50</v>
      </c>
      <c r="N597" t="b">
        <v>0</v>
      </c>
      <c r="O597" t="s">
        <v>348</v>
      </c>
      <c r="T597" t="b">
        <v>0</v>
      </c>
      <c r="V597" t="b">
        <v>0</v>
      </c>
      <c r="W597" t="b">
        <v>1</v>
      </c>
    </row>
    <row r="598" spans="4:23" x14ac:dyDescent="0.3">
      <c r="D598" s="2" t="s">
        <v>349</v>
      </c>
      <c r="E598">
        <v>11</v>
      </c>
      <c r="G598" t="b">
        <v>1</v>
      </c>
      <c r="H598" t="b">
        <v>0</v>
      </c>
      <c r="I598" t="b">
        <v>0</v>
      </c>
      <c r="J598" t="s">
        <v>5</v>
      </c>
      <c r="K598">
        <v>50</v>
      </c>
      <c r="N598" t="b">
        <v>0</v>
      </c>
      <c r="O598" t="s">
        <v>349</v>
      </c>
      <c r="T598" t="b">
        <v>0</v>
      </c>
      <c r="V598" t="b">
        <v>0</v>
      </c>
      <c r="W598" t="b">
        <v>1</v>
      </c>
    </row>
    <row r="599" spans="4:23" x14ac:dyDescent="0.3">
      <c r="D599" s="2" t="s">
        <v>361</v>
      </c>
      <c r="E599">
        <v>12</v>
      </c>
      <c r="G599" t="b">
        <v>1</v>
      </c>
      <c r="H599" t="b">
        <v>0</v>
      </c>
      <c r="I599" t="b">
        <v>0</v>
      </c>
      <c r="J599" t="s">
        <v>5</v>
      </c>
      <c r="K599">
        <v>100</v>
      </c>
      <c r="N599" t="b">
        <v>0</v>
      </c>
      <c r="O599" t="s">
        <v>361</v>
      </c>
      <c r="T599" t="b">
        <v>0</v>
      </c>
      <c r="V599" t="b">
        <v>0</v>
      </c>
      <c r="W599" t="b">
        <v>1</v>
      </c>
    </row>
    <row r="600" spans="4:23" x14ac:dyDescent="0.3">
      <c r="D600" s="2" t="s">
        <v>362</v>
      </c>
      <c r="E600">
        <v>13</v>
      </c>
      <c r="G600" t="b">
        <v>1</v>
      </c>
      <c r="H600" t="b">
        <v>0</v>
      </c>
      <c r="I600" t="b">
        <v>0</v>
      </c>
      <c r="J600" t="s">
        <v>3</v>
      </c>
      <c r="L600">
        <v>10</v>
      </c>
      <c r="M600">
        <v>0</v>
      </c>
      <c r="N600" t="b">
        <v>0</v>
      </c>
      <c r="O600" t="s">
        <v>362</v>
      </c>
      <c r="T600" t="b">
        <v>0</v>
      </c>
      <c r="V600" t="b">
        <v>0</v>
      </c>
      <c r="W600" t="b">
        <v>1</v>
      </c>
    </row>
    <row r="601" spans="4:23" x14ac:dyDescent="0.3">
      <c r="D601" s="2" t="s">
        <v>68</v>
      </c>
      <c r="E601">
        <v>14</v>
      </c>
      <c r="G601" t="b">
        <v>1</v>
      </c>
      <c r="H601" t="b">
        <v>0</v>
      </c>
      <c r="I601" t="b">
        <v>0</v>
      </c>
      <c r="J601" t="s">
        <v>5</v>
      </c>
      <c r="K601">
        <v>50</v>
      </c>
      <c r="N601" t="b">
        <v>0</v>
      </c>
      <c r="O601" t="s">
        <v>68</v>
      </c>
      <c r="T601" t="b">
        <v>0</v>
      </c>
      <c r="V601" t="b">
        <v>0</v>
      </c>
      <c r="W601" t="b">
        <v>1</v>
      </c>
    </row>
    <row r="602" spans="4:23" x14ac:dyDescent="0.3">
      <c r="D602" s="2" t="s">
        <v>69</v>
      </c>
      <c r="E602">
        <v>15</v>
      </c>
      <c r="G602" t="b">
        <v>1</v>
      </c>
      <c r="H602" t="b">
        <v>0</v>
      </c>
      <c r="I602" t="b">
        <v>0</v>
      </c>
      <c r="J602" t="s">
        <v>5</v>
      </c>
      <c r="K602">
        <v>255</v>
      </c>
      <c r="N602" t="b">
        <v>0</v>
      </c>
      <c r="O602" t="s">
        <v>69</v>
      </c>
      <c r="T602" t="b">
        <v>0</v>
      </c>
      <c r="V602" t="b">
        <v>0</v>
      </c>
      <c r="W602" t="b">
        <v>1</v>
      </c>
    </row>
    <row r="603" spans="4:23" x14ac:dyDescent="0.3">
      <c r="D603" s="2" t="s">
        <v>287</v>
      </c>
      <c r="E603">
        <v>16</v>
      </c>
      <c r="G603" t="b">
        <v>1</v>
      </c>
      <c r="H603" t="b">
        <v>0</v>
      </c>
      <c r="I603" t="b">
        <v>0</v>
      </c>
      <c r="J603" t="s">
        <v>12</v>
      </c>
      <c r="L603">
        <v>53</v>
      </c>
      <c r="N603" t="b">
        <v>0</v>
      </c>
      <c r="O603" t="s">
        <v>287</v>
      </c>
      <c r="T603" t="b">
        <v>0</v>
      </c>
      <c r="V603" t="b">
        <v>0</v>
      </c>
      <c r="W603" t="b">
        <v>1</v>
      </c>
    </row>
    <row r="604" spans="4:23" x14ac:dyDescent="0.3">
      <c r="D604" s="2" t="s">
        <v>288</v>
      </c>
      <c r="E604">
        <v>17</v>
      </c>
      <c r="G604" t="b">
        <v>1</v>
      </c>
      <c r="H604" t="b">
        <v>0</v>
      </c>
      <c r="I604" t="b">
        <v>0</v>
      </c>
      <c r="J604" t="s">
        <v>12</v>
      </c>
      <c r="L604">
        <v>53</v>
      </c>
      <c r="N604" t="b">
        <v>0</v>
      </c>
      <c r="O604" t="s">
        <v>288</v>
      </c>
      <c r="T604" t="b">
        <v>0</v>
      </c>
      <c r="V604" t="b">
        <v>0</v>
      </c>
      <c r="W604" t="b">
        <v>1</v>
      </c>
    </row>
    <row r="605" spans="4:23" x14ac:dyDescent="0.3">
      <c r="D605" s="2" t="s">
        <v>289</v>
      </c>
      <c r="E605">
        <v>18</v>
      </c>
      <c r="G605" t="b">
        <v>1</v>
      </c>
      <c r="H605" t="b">
        <v>0</v>
      </c>
      <c r="I605" t="b">
        <v>0</v>
      </c>
      <c r="J605" t="s">
        <v>12</v>
      </c>
      <c r="L605">
        <v>53</v>
      </c>
      <c r="N605" t="b">
        <v>0</v>
      </c>
      <c r="O605" t="s">
        <v>289</v>
      </c>
      <c r="T605" t="b">
        <v>0</v>
      </c>
      <c r="V605" t="b">
        <v>0</v>
      </c>
      <c r="W605" t="b">
        <v>1</v>
      </c>
    </row>
    <row r="606" spans="4:23" x14ac:dyDescent="0.3">
      <c r="D606" s="2" t="s">
        <v>290</v>
      </c>
      <c r="E606">
        <v>19</v>
      </c>
      <c r="G606" t="b">
        <v>1</v>
      </c>
      <c r="H606" t="b">
        <v>0</v>
      </c>
      <c r="I606" t="b">
        <v>0</v>
      </c>
      <c r="J606" t="s">
        <v>12</v>
      </c>
      <c r="L606">
        <v>53</v>
      </c>
      <c r="N606" t="b">
        <v>0</v>
      </c>
      <c r="O606" t="s">
        <v>290</v>
      </c>
      <c r="T606" t="b">
        <v>0</v>
      </c>
      <c r="V606" t="b">
        <v>0</v>
      </c>
      <c r="W606" t="b">
        <v>1</v>
      </c>
    </row>
    <row r="607" spans="4:23" x14ac:dyDescent="0.3">
      <c r="D607" s="2" t="s">
        <v>291</v>
      </c>
      <c r="E607">
        <v>20</v>
      </c>
      <c r="G607" t="b">
        <v>1</v>
      </c>
      <c r="H607" t="b">
        <v>0</v>
      </c>
      <c r="I607" t="b">
        <v>0</v>
      </c>
      <c r="J607" t="s">
        <v>12</v>
      </c>
      <c r="L607">
        <v>53</v>
      </c>
      <c r="N607" t="b">
        <v>0</v>
      </c>
      <c r="O607" t="s">
        <v>291</v>
      </c>
      <c r="T607" t="b">
        <v>0</v>
      </c>
      <c r="V607" t="b">
        <v>0</v>
      </c>
      <c r="W607" t="b">
        <v>1</v>
      </c>
    </row>
    <row r="608" spans="4:23" x14ac:dyDescent="0.3">
      <c r="D608" s="2" t="s">
        <v>292</v>
      </c>
      <c r="E608">
        <v>21</v>
      </c>
      <c r="G608" t="b">
        <v>1</v>
      </c>
      <c r="H608" t="b">
        <v>0</v>
      </c>
      <c r="I608" t="b">
        <v>0</v>
      </c>
      <c r="J608" t="s">
        <v>12</v>
      </c>
      <c r="L608">
        <v>53</v>
      </c>
      <c r="N608" t="b">
        <v>0</v>
      </c>
      <c r="O608" t="s">
        <v>292</v>
      </c>
      <c r="T608" t="b">
        <v>0</v>
      </c>
      <c r="V608" t="b">
        <v>0</v>
      </c>
      <c r="W608" t="b">
        <v>1</v>
      </c>
    </row>
    <row r="609" spans="1:23" x14ac:dyDescent="0.3">
      <c r="D609" s="2" t="s">
        <v>293</v>
      </c>
      <c r="E609">
        <v>22</v>
      </c>
      <c r="G609" t="b">
        <v>1</v>
      </c>
      <c r="H609" t="b">
        <v>0</v>
      </c>
      <c r="I609" t="b">
        <v>0</v>
      </c>
      <c r="J609" t="s">
        <v>12</v>
      </c>
      <c r="L609">
        <v>53</v>
      </c>
      <c r="N609" t="b">
        <v>0</v>
      </c>
      <c r="O609" t="s">
        <v>293</v>
      </c>
      <c r="T609" t="b">
        <v>0</v>
      </c>
      <c r="V609" t="b">
        <v>0</v>
      </c>
      <c r="W609" t="b">
        <v>1</v>
      </c>
    </row>
    <row r="610" spans="1:23" x14ac:dyDescent="0.3">
      <c r="D610" s="2" t="s">
        <v>294</v>
      </c>
      <c r="E610">
        <v>23</v>
      </c>
      <c r="G610" t="b">
        <v>1</v>
      </c>
      <c r="H610" t="b">
        <v>0</v>
      </c>
      <c r="I610" t="b">
        <v>0</v>
      </c>
      <c r="J610" t="s">
        <v>12</v>
      </c>
      <c r="L610">
        <v>53</v>
      </c>
      <c r="N610" t="b">
        <v>0</v>
      </c>
      <c r="O610" t="s">
        <v>294</v>
      </c>
      <c r="T610" t="b">
        <v>0</v>
      </c>
      <c r="V610" t="b">
        <v>0</v>
      </c>
      <c r="W610" t="b">
        <v>1</v>
      </c>
    </row>
    <row r="611" spans="1:23" x14ac:dyDescent="0.3">
      <c r="D611" s="2" t="s">
        <v>295</v>
      </c>
      <c r="E611">
        <v>24</v>
      </c>
      <c r="G611" t="b">
        <v>1</v>
      </c>
      <c r="H611" t="b">
        <v>0</v>
      </c>
      <c r="I611" t="b">
        <v>0</v>
      </c>
      <c r="J611" t="s">
        <v>12</v>
      </c>
      <c r="L611">
        <v>53</v>
      </c>
      <c r="N611" t="b">
        <v>0</v>
      </c>
      <c r="O611" t="s">
        <v>295</v>
      </c>
      <c r="T611" t="b">
        <v>0</v>
      </c>
      <c r="V611" t="b">
        <v>0</v>
      </c>
      <c r="W611" t="b">
        <v>1</v>
      </c>
    </row>
    <row r="612" spans="1:23" x14ac:dyDescent="0.3">
      <c r="D612" s="2" t="s">
        <v>296</v>
      </c>
      <c r="E612">
        <v>25</v>
      </c>
      <c r="G612" t="b">
        <v>1</v>
      </c>
      <c r="H612" t="b">
        <v>0</v>
      </c>
      <c r="I612" t="b">
        <v>0</v>
      </c>
      <c r="J612" t="s">
        <v>12</v>
      </c>
      <c r="L612">
        <v>53</v>
      </c>
      <c r="N612" t="b">
        <v>0</v>
      </c>
      <c r="O612" t="s">
        <v>296</v>
      </c>
      <c r="T612" t="b">
        <v>0</v>
      </c>
      <c r="V612" t="b">
        <v>0</v>
      </c>
      <c r="W612" t="b">
        <v>1</v>
      </c>
    </row>
    <row r="613" spans="1:23" x14ac:dyDescent="0.3">
      <c r="D613" s="2" t="s">
        <v>297</v>
      </c>
      <c r="E613">
        <v>26</v>
      </c>
      <c r="G613" t="b">
        <v>1</v>
      </c>
      <c r="H613" t="b">
        <v>0</v>
      </c>
      <c r="I613" t="b">
        <v>0</v>
      </c>
      <c r="J613" t="s">
        <v>12</v>
      </c>
      <c r="L613">
        <v>53</v>
      </c>
      <c r="N613" t="b">
        <v>0</v>
      </c>
      <c r="O613" t="s">
        <v>297</v>
      </c>
      <c r="T613" t="b">
        <v>0</v>
      </c>
      <c r="V613" t="b">
        <v>0</v>
      </c>
      <c r="W613" t="b">
        <v>1</v>
      </c>
    </row>
    <row r="614" spans="1:23" x14ac:dyDescent="0.3">
      <c r="D614" s="2" t="s">
        <v>298</v>
      </c>
      <c r="E614">
        <v>27</v>
      </c>
      <c r="G614" t="b">
        <v>1</v>
      </c>
      <c r="H614" t="b">
        <v>0</v>
      </c>
      <c r="I614" t="b">
        <v>0</v>
      </c>
      <c r="J614" t="s">
        <v>12</v>
      </c>
      <c r="L614">
        <v>53</v>
      </c>
      <c r="N614" t="b">
        <v>0</v>
      </c>
      <c r="O614" t="s">
        <v>298</v>
      </c>
      <c r="T614" t="b">
        <v>0</v>
      </c>
      <c r="V614" t="b">
        <v>0</v>
      </c>
      <c r="W614" t="b">
        <v>1</v>
      </c>
    </row>
    <row r="615" spans="1:23" x14ac:dyDescent="0.3">
      <c r="D615" s="2" t="s">
        <v>299</v>
      </c>
      <c r="E615">
        <v>28</v>
      </c>
      <c r="G615" t="b">
        <v>1</v>
      </c>
      <c r="H615" t="b">
        <v>0</v>
      </c>
      <c r="I615" t="b">
        <v>0</v>
      </c>
      <c r="J615" t="s">
        <v>12</v>
      </c>
      <c r="L615">
        <v>53</v>
      </c>
      <c r="N615" t="b">
        <v>0</v>
      </c>
      <c r="O615" t="s">
        <v>299</v>
      </c>
      <c r="T615" t="b">
        <v>0</v>
      </c>
      <c r="V615" t="b">
        <v>0</v>
      </c>
      <c r="W615" t="b">
        <v>1</v>
      </c>
    </row>
    <row r="616" spans="1:23" x14ac:dyDescent="0.3">
      <c r="A616" t="s">
        <v>584</v>
      </c>
    </row>
    <row r="617" spans="1:23" x14ac:dyDescent="0.3">
      <c r="A617" t="s">
        <v>585</v>
      </c>
    </row>
    <row r="618" spans="1:23" x14ac:dyDescent="0.3">
      <c r="D618">
        <v>1</v>
      </c>
      <c r="E618" t="s">
        <v>25</v>
      </c>
      <c r="F618" s="2" t="s">
        <v>26</v>
      </c>
      <c r="G618" t="s">
        <v>3</v>
      </c>
      <c r="I618">
        <v>10</v>
      </c>
      <c r="J618">
        <v>0</v>
      </c>
      <c r="K618" t="s">
        <v>26</v>
      </c>
      <c r="M618" t="s">
        <v>47</v>
      </c>
      <c r="N618" t="s">
        <v>26</v>
      </c>
      <c r="O618" t="s">
        <v>159</v>
      </c>
      <c r="P618" t="s">
        <v>593</v>
      </c>
      <c r="S618" t="b">
        <v>0</v>
      </c>
    </row>
    <row r="619" spans="1:23" x14ac:dyDescent="0.3">
      <c r="D619">
        <v>2</v>
      </c>
      <c r="E619" t="s">
        <v>25</v>
      </c>
      <c r="F619" s="2" t="s">
        <v>28</v>
      </c>
      <c r="G619" t="s">
        <v>3</v>
      </c>
      <c r="I619">
        <v>10</v>
      </c>
      <c r="J619">
        <v>0</v>
      </c>
      <c r="K619" t="s">
        <v>28</v>
      </c>
      <c r="M619" t="s">
        <v>47</v>
      </c>
      <c r="N619" t="s">
        <v>28</v>
      </c>
      <c r="O619" t="s">
        <v>159</v>
      </c>
      <c r="P619" t="s">
        <v>594</v>
      </c>
      <c r="S619" t="b">
        <v>1</v>
      </c>
    </row>
    <row r="620" spans="1:23" x14ac:dyDescent="0.3">
      <c r="A620" t="s">
        <v>586</v>
      </c>
    </row>
    <row r="621" spans="1:23" x14ac:dyDescent="0.3">
      <c r="A621" t="s">
        <v>363</v>
      </c>
    </row>
    <row r="622" spans="1:23" x14ac:dyDescent="0.3">
      <c r="D622">
        <v>1</v>
      </c>
      <c r="E622" t="s">
        <v>25</v>
      </c>
      <c r="F622" s="2" t="s">
        <v>26</v>
      </c>
      <c r="G622" t="s">
        <v>3</v>
      </c>
      <c r="I622">
        <v>10</v>
      </c>
      <c r="J622">
        <v>0</v>
      </c>
      <c r="K622" t="s">
        <v>26</v>
      </c>
    </row>
    <row r="623" spans="1:23" x14ac:dyDescent="0.3">
      <c r="D623">
        <v>2</v>
      </c>
      <c r="E623" t="s">
        <v>25</v>
      </c>
      <c r="F623" s="2" t="s">
        <v>28</v>
      </c>
      <c r="G623" t="s">
        <v>3</v>
      </c>
      <c r="I623">
        <v>10</v>
      </c>
      <c r="J623">
        <v>0</v>
      </c>
      <c r="K623" t="s">
        <v>28</v>
      </c>
    </row>
    <row r="624" spans="1:23" x14ac:dyDescent="0.3">
      <c r="D624">
        <v>3</v>
      </c>
      <c r="E624" t="s">
        <v>25</v>
      </c>
      <c r="F624" s="2" t="s">
        <v>1</v>
      </c>
      <c r="G624" t="s">
        <v>3</v>
      </c>
      <c r="I624">
        <v>10</v>
      </c>
      <c r="J624">
        <v>0</v>
      </c>
      <c r="K624" t="s">
        <v>1</v>
      </c>
    </row>
    <row r="625" spans="4:11" x14ac:dyDescent="0.3">
      <c r="D625">
        <v>4</v>
      </c>
      <c r="E625" t="s">
        <v>25</v>
      </c>
      <c r="F625" s="2" t="s">
        <v>31</v>
      </c>
      <c r="G625" t="s">
        <v>3</v>
      </c>
      <c r="I625">
        <v>10</v>
      </c>
      <c r="J625">
        <v>0</v>
      </c>
      <c r="K625" t="s">
        <v>31</v>
      </c>
    </row>
    <row r="626" spans="4:11" x14ac:dyDescent="0.3">
      <c r="D626">
        <v>5</v>
      </c>
      <c r="E626" t="s">
        <v>25</v>
      </c>
      <c r="F626" s="2" t="s">
        <v>282</v>
      </c>
      <c r="G626" t="s">
        <v>3</v>
      </c>
      <c r="I626">
        <v>10</v>
      </c>
      <c r="J626">
        <v>0</v>
      </c>
      <c r="K626" t="s">
        <v>282</v>
      </c>
    </row>
    <row r="627" spans="4:11" x14ac:dyDescent="0.3">
      <c r="D627">
        <v>6</v>
      </c>
      <c r="E627" t="s">
        <v>25</v>
      </c>
      <c r="F627" s="2" t="s">
        <v>283</v>
      </c>
      <c r="G627" t="s">
        <v>3</v>
      </c>
      <c r="I627">
        <v>10</v>
      </c>
      <c r="J627">
        <v>0</v>
      </c>
      <c r="K627" t="s">
        <v>283</v>
      </c>
    </row>
    <row r="628" spans="4:11" x14ac:dyDescent="0.3">
      <c r="D628">
        <v>7</v>
      </c>
      <c r="E628" t="s">
        <v>25</v>
      </c>
      <c r="F628" s="2" t="s">
        <v>284</v>
      </c>
      <c r="G628" t="s">
        <v>3</v>
      </c>
      <c r="I628">
        <v>10</v>
      </c>
      <c r="J628">
        <v>0</v>
      </c>
      <c r="K628" t="s">
        <v>284</v>
      </c>
    </row>
    <row r="629" spans="4:11" x14ac:dyDescent="0.3">
      <c r="D629">
        <v>8</v>
      </c>
      <c r="E629" t="s">
        <v>25</v>
      </c>
      <c r="F629" s="2" t="s">
        <v>2</v>
      </c>
      <c r="G629" t="s">
        <v>3</v>
      </c>
      <c r="I629">
        <v>10</v>
      </c>
      <c r="J629">
        <v>0</v>
      </c>
      <c r="K629" t="s">
        <v>2</v>
      </c>
    </row>
    <row r="630" spans="4:11" x14ac:dyDescent="0.3">
      <c r="D630">
        <v>9</v>
      </c>
      <c r="E630" t="s">
        <v>25</v>
      </c>
      <c r="F630" s="2" t="s">
        <v>285</v>
      </c>
      <c r="G630" t="s">
        <v>3</v>
      </c>
      <c r="I630">
        <v>10</v>
      </c>
      <c r="J630">
        <v>0</v>
      </c>
      <c r="K630" t="s">
        <v>285</v>
      </c>
    </row>
    <row r="631" spans="4:11" x14ac:dyDescent="0.3">
      <c r="D631">
        <v>10</v>
      </c>
      <c r="E631" t="s">
        <v>25</v>
      </c>
      <c r="F631" s="2" t="s">
        <v>286</v>
      </c>
      <c r="G631" t="s">
        <v>3</v>
      </c>
      <c r="I631">
        <v>10</v>
      </c>
      <c r="J631">
        <v>0</v>
      </c>
      <c r="K631" t="s">
        <v>286</v>
      </c>
    </row>
    <row r="632" spans="4:11" x14ac:dyDescent="0.3">
      <c r="D632">
        <v>11</v>
      </c>
      <c r="E632" t="s">
        <v>25</v>
      </c>
      <c r="F632" s="2" t="s">
        <v>207</v>
      </c>
      <c r="G632" t="s">
        <v>5</v>
      </c>
      <c r="H632">
        <v>50</v>
      </c>
      <c r="K632" t="s">
        <v>207</v>
      </c>
    </row>
    <row r="633" spans="4:11" x14ac:dyDescent="0.3">
      <c r="D633">
        <v>12</v>
      </c>
      <c r="E633" t="s">
        <v>25</v>
      </c>
      <c r="F633" s="2" t="s">
        <v>210</v>
      </c>
      <c r="G633" t="s">
        <v>5</v>
      </c>
      <c r="H633">
        <v>50</v>
      </c>
      <c r="K633" t="s">
        <v>210</v>
      </c>
    </row>
    <row r="634" spans="4:11" x14ac:dyDescent="0.3">
      <c r="D634">
        <v>13</v>
      </c>
      <c r="E634" t="s">
        <v>25</v>
      </c>
      <c r="F634" s="2" t="s">
        <v>348</v>
      </c>
      <c r="G634" t="s">
        <v>5</v>
      </c>
      <c r="H634">
        <v>50</v>
      </c>
      <c r="K634" t="s">
        <v>348</v>
      </c>
    </row>
    <row r="635" spans="4:11" x14ac:dyDescent="0.3">
      <c r="D635">
        <v>14</v>
      </c>
      <c r="E635" t="s">
        <v>25</v>
      </c>
      <c r="F635" s="2" t="s">
        <v>349</v>
      </c>
      <c r="G635" t="s">
        <v>5</v>
      </c>
      <c r="H635">
        <v>50</v>
      </c>
      <c r="K635" t="s">
        <v>349</v>
      </c>
    </row>
    <row r="636" spans="4:11" x14ac:dyDescent="0.3">
      <c r="D636">
        <v>15</v>
      </c>
      <c r="E636" t="s">
        <v>25</v>
      </c>
      <c r="F636" s="2" t="s">
        <v>361</v>
      </c>
      <c r="G636" t="s">
        <v>5</v>
      </c>
      <c r="H636">
        <v>100</v>
      </c>
      <c r="K636" t="s">
        <v>361</v>
      </c>
    </row>
    <row r="637" spans="4:11" x14ac:dyDescent="0.3">
      <c r="D637">
        <v>16</v>
      </c>
      <c r="E637" t="s">
        <v>25</v>
      </c>
      <c r="F637" s="2" t="s">
        <v>362</v>
      </c>
      <c r="G637" t="s">
        <v>3</v>
      </c>
      <c r="I637">
        <v>10</v>
      </c>
      <c r="J637">
        <v>0</v>
      </c>
      <c r="K637" t="s">
        <v>362</v>
      </c>
    </row>
    <row r="638" spans="4:11" x14ac:dyDescent="0.3">
      <c r="D638">
        <v>17</v>
      </c>
      <c r="E638" t="s">
        <v>25</v>
      </c>
      <c r="F638" s="2" t="s">
        <v>68</v>
      </c>
      <c r="G638" t="s">
        <v>5</v>
      </c>
      <c r="H638">
        <v>50</v>
      </c>
      <c r="K638" t="s">
        <v>68</v>
      </c>
    </row>
    <row r="639" spans="4:11" x14ac:dyDescent="0.3">
      <c r="D639">
        <v>18</v>
      </c>
      <c r="E639" t="s">
        <v>25</v>
      </c>
      <c r="F639" s="2" t="s">
        <v>69</v>
      </c>
      <c r="G639" t="s">
        <v>5</v>
      </c>
      <c r="H639">
        <v>255</v>
      </c>
      <c r="K639" t="s">
        <v>69</v>
      </c>
    </row>
    <row r="640" spans="4:11" x14ac:dyDescent="0.3">
      <c r="D640">
        <v>19</v>
      </c>
      <c r="E640" t="s">
        <v>25</v>
      </c>
      <c r="F640" s="2" t="s">
        <v>287</v>
      </c>
      <c r="G640" t="s">
        <v>12</v>
      </c>
      <c r="I640">
        <v>53</v>
      </c>
      <c r="K640" t="s">
        <v>287</v>
      </c>
    </row>
    <row r="641" spans="1:11" x14ac:dyDescent="0.3">
      <c r="D641">
        <v>20</v>
      </c>
      <c r="E641" t="s">
        <v>25</v>
      </c>
      <c r="F641" s="2" t="s">
        <v>288</v>
      </c>
      <c r="G641" t="s">
        <v>12</v>
      </c>
      <c r="I641">
        <v>53</v>
      </c>
      <c r="K641" t="s">
        <v>288</v>
      </c>
    </row>
    <row r="642" spans="1:11" x14ac:dyDescent="0.3">
      <c r="D642">
        <v>21</v>
      </c>
      <c r="E642" t="s">
        <v>25</v>
      </c>
      <c r="F642" s="2" t="s">
        <v>289</v>
      </c>
      <c r="G642" t="s">
        <v>12</v>
      </c>
      <c r="I642">
        <v>53</v>
      </c>
      <c r="K642" t="s">
        <v>289</v>
      </c>
    </row>
    <row r="643" spans="1:11" x14ac:dyDescent="0.3">
      <c r="D643">
        <v>22</v>
      </c>
      <c r="E643" t="s">
        <v>25</v>
      </c>
      <c r="F643" s="2" t="s">
        <v>290</v>
      </c>
      <c r="G643" t="s">
        <v>12</v>
      </c>
      <c r="I643">
        <v>53</v>
      </c>
      <c r="K643" t="s">
        <v>290</v>
      </c>
    </row>
    <row r="644" spans="1:11" x14ac:dyDescent="0.3">
      <c r="D644">
        <v>23</v>
      </c>
      <c r="E644" t="s">
        <v>25</v>
      </c>
      <c r="F644" s="2" t="s">
        <v>291</v>
      </c>
      <c r="G644" t="s">
        <v>12</v>
      </c>
      <c r="I644">
        <v>53</v>
      </c>
      <c r="K644" t="s">
        <v>291</v>
      </c>
    </row>
    <row r="645" spans="1:11" x14ac:dyDescent="0.3">
      <c r="D645">
        <v>24</v>
      </c>
      <c r="E645" t="s">
        <v>25</v>
      </c>
      <c r="F645" s="2" t="s">
        <v>292</v>
      </c>
      <c r="G645" t="s">
        <v>12</v>
      </c>
      <c r="I645">
        <v>53</v>
      </c>
      <c r="K645" t="s">
        <v>292</v>
      </c>
    </row>
    <row r="646" spans="1:11" x14ac:dyDescent="0.3">
      <c r="D646">
        <v>25</v>
      </c>
      <c r="E646" t="s">
        <v>25</v>
      </c>
      <c r="F646" s="2" t="s">
        <v>293</v>
      </c>
      <c r="G646" t="s">
        <v>12</v>
      </c>
      <c r="I646">
        <v>53</v>
      </c>
      <c r="K646" t="s">
        <v>293</v>
      </c>
    </row>
    <row r="647" spans="1:11" x14ac:dyDescent="0.3">
      <c r="D647">
        <v>26</v>
      </c>
      <c r="E647" t="s">
        <v>25</v>
      </c>
      <c r="F647" s="2" t="s">
        <v>294</v>
      </c>
      <c r="G647" t="s">
        <v>12</v>
      </c>
      <c r="I647">
        <v>53</v>
      </c>
      <c r="K647" t="s">
        <v>294</v>
      </c>
    </row>
    <row r="648" spans="1:11" x14ac:dyDescent="0.3">
      <c r="D648">
        <v>27</v>
      </c>
      <c r="E648" t="s">
        <v>25</v>
      </c>
      <c r="F648" s="2" t="s">
        <v>295</v>
      </c>
      <c r="G648" t="s">
        <v>12</v>
      </c>
      <c r="I648">
        <v>53</v>
      </c>
      <c r="K648" t="s">
        <v>295</v>
      </c>
    </row>
    <row r="649" spans="1:11" x14ac:dyDescent="0.3">
      <c r="D649">
        <v>28</v>
      </c>
      <c r="E649" t="s">
        <v>25</v>
      </c>
      <c r="F649" s="2" t="s">
        <v>296</v>
      </c>
      <c r="G649" t="s">
        <v>12</v>
      </c>
      <c r="I649">
        <v>53</v>
      </c>
      <c r="K649" t="s">
        <v>296</v>
      </c>
    </row>
    <row r="650" spans="1:11" x14ac:dyDescent="0.3">
      <c r="D650">
        <v>29</v>
      </c>
      <c r="E650" t="s">
        <v>25</v>
      </c>
      <c r="F650" s="2" t="s">
        <v>297</v>
      </c>
      <c r="G650" t="s">
        <v>12</v>
      </c>
      <c r="I650">
        <v>53</v>
      </c>
      <c r="K650" t="s">
        <v>297</v>
      </c>
    </row>
    <row r="651" spans="1:11" x14ac:dyDescent="0.3">
      <c r="D651">
        <v>30</v>
      </c>
      <c r="E651" t="s">
        <v>25</v>
      </c>
      <c r="F651" s="2" t="s">
        <v>298</v>
      </c>
      <c r="G651" t="s">
        <v>12</v>
      </c>
      <c r="I651">
        <v>53</v>
      </c>
      <c r="K651" t="s">
        <v>298</v>
      </c>
    </row>
    <row r="652" spans="1:11" x14ac:dyDescent="0.3">
      <c r="D652">
        <v>31</v>
      </c>
      <c r="E652" t="s">
        <v>25</v>
      </c>
      <c r="F652" s="2" t="s">
        <v>299</v>
      </c>
      <c r="G652" t="s">
        <v>12</v>
      </c>
      <c r="I652">
        <v>53</v>
      </c>
      <c r="K652" t="s">
        <v>299</v>
      </c>
    </row>
    <row r="653" spans="1:11" x14ac:dyDescent="0.3">
      <c r="D653">
        <v>32</v>
      </c>
      <c r="E653" t="s">
        <v>25</v>
      </c>
      <c r="F653" s="2" t="s">
        <v>32</v>
      </c>
      <c r="G653" t="s">
        <v>33</v>
      </c>
      <c r="I653">
        <v>3</v>
      </c>
      <c r="K653" t="s">
        <v>32</v>
      </c>
    </row>
    <row r="654" spans="1:11" x14ac:dyDescent="0.3">
      <c r="A654" t="s">
        <v>364</v>
      </c>
    </row>
    <row r="655" spans="1:11" x14ac:dyDescent="0.3">
      <c r="A655" t="s">
        <v>365</v>
      </c>
    </row>
    <row r="656" spans="1:11" x14ac:dyDescent="0.3">
      <c r="D656">
        <v>1</v>
      </c>
      <c r="E656" t="s">
        <v>25</v>
      </c>
      <c r="F656" s="2" t="s">
        <v>26</v>
      </c>
      <c r="G656" t="s">
        <v>3</v>
      </c>
      <c r="I656">
        <v>10</v>
      </c>
      <c r="J656">
        <v>0</v>
      </c>
      <c r="K656" t="s">
        <v>26</v>
      </c>
    </row>
    <row r="657" spans="4:11" x14ac:dyDescent="0.3">
      <c r="D657">
        <v>2</v>
      </c>
      <c r="E657" t="s">
        <v>25</v>
      </c>
      <c r="F657" s="2" t="s">
        <v>28</v>
      </c>
      <c r="G657" t="s">
        <v>3</v>
      </c>
      <c r="I657">
        <v>10</v>
      </c>
      <c r="J657">
        <v>0</v>
      </c>
      <c r="K657" t="s">
        <v>28</v>
      </c>
    </row>
    <row r="658" spans="4:11" x14ac:dyDescent="0.3">
      <c r="D658">
        <v>3</v>
      </c>
      <c r="E658" t="s">
        <v>25</v>
      </c>
      <c r="F658" s="2" t="s">
        <v>1</v>
      </c>
      <c r="G658" t="s">
        <v>3</v>
      </c>
      <c r="I658">
        <v>10</v>
      </c>
      <c r="J658">
        <v>0</v>
      </c>
      <c r="K658" t="s">
        <v>1</v>
      </c>
    </row>
    <row r="659" spans="4:11" x14ac:dyDescent="0.3">
      <c r="D659">
        <v>4</v>
      </c>
      <c r="E659" t="s">
        <v>25</v>
      </c>
      <c r="F659" s="2" t="s">
        <v>31</v>
      </c>
      <c r="G659" t="s">
        <v>3</v>
      </c>
      <c r="I659">
        <v>10</v>
      </c>
      <c r="J659">
        <v>0</v>
      </c>
      <c r="K659" t="s">
        <v>31</v>
      </c>
    </row>
    <row r="660" spans="4:11" x14ac:dyDescent="0.3">
      <c r="D660">
        <v>5</v>
      </c>
      <c r="E660" t="s">
        <v>25</v>
      </c>
      <c r="F660" s="2" t="s">
        <v>282</v>
      </c>
      <c r="G660" t="s">
        <v>3</v>
      </c>
      <c r="I660">
        <v>10</v>
      </c>
      <c r="J660">
        <v>0</v>
      </c>
      <c r="K660" t="s">
        <v>282</v>
      </c>
    </row>
    <row r="661" spans="4:11" x14ac:dyDescent="0.3">
      <c r="D661">
        <v>6</v>
      </c>
      <c r="E661" t="s">
        <v>25</v>
      </c>
      <c r="F661" s="2" t="s">
        <v>283</v>
      </c>
      <c r="G661" t="s">
        <v>3</v>
      </c>
      <c r="I661">
        <v>10</v>
      </c>
      <c r="J661">
        <v>0</v>
      </c>
      <c r="K661" t="s">
        <v>283</v>
      </c>
    </row>
    <row r="662" spans="4:11" x14ac:dyDescent="0.3">
      <c r="D662">
        <v>7</v>
      </c>
      <c r="E662" t="s">
        <v>25</v>
      </c>
      <c r="F662" s="2" t="s">
        <v>284</v>
      </c>
      <c r="G662" t="s">
        <v>3</v>
      </c>
      <c r="I662">
        <v>10</v>
      </c>
      <c r="J662">
        <v>0</v>
      </c>
      <c r="K662" t="s">
        <v>284</v>
      </c>
    </row>
    <row r="663" spans="4:11" x14ac:dyDescent="0.3">
      <c r="D663">
        <v>8</v>
      </c>
      <c r="E663" t="s">
        <v>25</v>
      </c>
      <c r="F663" s="2" t="s">
        <v>2</v>
      </c>
      <c r="G663" t="s">
        <v>3</v>
      </c>
      <c r="I663">
        <v>10</v>
      </c>
      <c r="J663">
        <v>0</v>
      </c>
      <c r="K663" t="s">
        <v>2</v>
      </c>
    </row>
    <row r="664" spans="4:11" x14ac:dyDescent="0.3">
      <c r="D664">
        <v>9</v>
      </c>
      <c r="E664" t="s">
        <v>25</v>
      </c>
      <c r="F664" s="2" t="s">
        <v>285</v>
      </c>
      <c r="G664" t="s">
        <v>3</v>
      </c>
      <c r="I664">
        <v>10</v>
      </c>
      <c r="J664">
        <v>0</v>
      </c>
      <c r="K664" t="s">
        <v>285</v>
      </c>
    </row>
    <row r="665" spans="4:11" x14ac:dyDescent="0.3">
      <c r="D665">
        <v>10</v>
      </c>
      <c r="E665" t="s">
        <v>25</v>
      </c>
      <c r="F665" s="2" t="s">
        <v>286</v>
      </c>
      <c r="G665" t="s">
        <v>3</v>
      </c>
      <c r="I665">
        <v>10</v>
      </c>
      <c r="J665">
        <v>0</v>
      </c>
      <c r="K665" t="s">
        <v>286</v>
      </c>
    </row>
    <row r="666" spans="4:11" x14ac:dyDescent="0.3">
      <c r="D666">
        <v>11</v>
      </c>
      <c r="E666" t="s">
        <v>25</v>
      </c>
      <c r="F666" s="2" t="s">
        <v>207</v>
      </c>
      <c r="G666" t="s">
        <v>5</v>
      </c>
      <c r="H666">
        <v>50</v>
      </c>
      <c r="K666" t="s">
        <v>207</v>
      </c>
    </row>
    <row r="667" spans="4:11" x14ac:dyDescent="0.3">
      <c r="D667">
        <v>12</v>
      </c>
      <c r="E667" t="s">
        <v>25</v>
      </c>
      <c r="F667" s="2" t="s">
        <v>210</v>
      </c>
      <c r="G667" t="s">
        <v>5</v>
      </c>
      <c r="H667">
        <v>50</v>
      </c>
      <c r="K667" t="s">
        <v>210</v>
      </c>
    </row>
    <row r="668" spans="4:11" x14ac:dyDescent="0.3">
      <c r="D668">
        <v>13</v>
      </c>
      <c r="E668" t="s">
        <v>25</v>
      </c>
      <c r="F668" s="2" t="s">
        <v>348</v>
      </c>
      <c r="G668" t="s">
        <v>5</v>
      </c>
      <c r="H668">
        <v>50</v>
      </c>
      <c r="K668" t="s">
        <v>348</v>
      </c>
    </row>
    <row r="669" spans="4:11" x14ac:dyDescent="0.3">
      <c r="D669">
        <v>14</v>
      </c>
      <c r="E669" t="s">
        <v>25</v>
      </c>
      <c r="F669" s="2" t="s">
        <v>349</v>
      </c>
      <c r="G669" t="s">
        <v>5</v>
      </c>
      <c r="H669">
        <v>50</v>
      </c>
      <c r="K669" t="s">
        <v>349</v>
      </c>
    </row>
    <row r="670" spans="4:11" x14ac:dyDescent="0.3">
      <c r="D670">
        <v>15</v>
      </c>
      <c r="E670" t="s">
        <v>25</v>
      </c>
      <c r="F670" s="2" t="s">
        <v>361</v>
      </c>
      <c r="G670" t="s">
        <v>5</v>
      </c>
      <c r="H670">
        <v>100</v>
      </c>
      <c r="K670" t="s">
        <v>361</v>
      </c>
    </row>
    <row r="671" spans="4:11" x14ac:dyDescent="0.3">
      <c r="D671">
        <v>16</v>
      </c>
      <c r="E671" t="s">
        <v>25</v>
      </c>
      <c r="F671" s="2" t="s">
        <v>362</v>
      </c>
      <c r="G671" t="s">
        <v>3</v>
      </c>
      <c r="I671">
        <v>10</v>
      </c>
      <c r="J671">
        <v>0</v>
      </c>
      <c r="K671" t="s">
        <v>362</v>
      </c>
    </row>
    <row r="672" spans="4:11" x14ac:dyDescent="0.3">
      <c r="D672">
        <v>17</v>
      </c>
      <c r="E672" t="s">
        <v>25</v>
      </c>
      <c r="F672" s="2" t="s">
        <v>68</v>
      </c>
      <c r="G672" t="s">
        <v>5</v>
      </c>
      <c r="H672">
        <v>50</v>
      </c>
      <c r="K672" t="s">
        <v>68</v>
      </c>
    </row>
    <row r="673" spans="1:11" x14ac:dyDescent="0.3">
      <c r="D673">
        <v>18</v>
      </c>
      <c r="E673" t="s">
        <v>25</v>
      </c>
      <c r="F673" s="2" t="s">
        <v>69</v>
      </c>
      <c r="G673" t="s">
        <v>5</v>
      </c>
      <c r="H673">
        <v>255</v>
      </c>
      <c r="K673" t="s">
        <v>69</v>
      </c>
    </row>
    <row r="674" spans="1:11" x14ac:dyDescent="0.3">
      <c r="D674">
        <v>19</v>
      </c>
      <c r="E674" t="s">
        <v>25</v>
      </c>
      <c r="F674" s="2" t="s">
        <v>287</v>
      </c>
      <c r="G674" t="s">
        <v>12</v>
      </c>
      <c r="I674">
        <v>53</v>
      </c>
      <c r="K674" t="s">
        <v>287</v>
      </c>
    </row>
    <row r="675" spans="1:11" x14ac:dyDescent="0.3">
      <c r="D675">
        <v>20</v>
      </c>
      <c r="E675" t="s">
        <v>25</v>
      </c>
      <c r="F675" s="2" t="s">
        <v>288</v>
      </c>
      <c r="G675" t="s">
        <v>12</v>
      </c>
      <c r="I675">
        <v>53</v>
      </c>
      <c r="K675" t="s">
        <v>288</v>
      </c>
    </row>
    <row r="676" spans="1:11" x14ac:dyDescent="0.3">
      <c r="D676">
        <v>21</v>
      </c>
      <c r="E676" t="s">
        <v>25</v>
      </c>
      <c r="F676" s="2" t="s">
        <v>289</v>
      </c>
      <c r="G676" t="s">
        <v>12</v>
      </c>
      <c r="I676">
        <v>53</v>
      </c>
      <c r="K676" t="s">
        <v>289</v>
      </c>
    </row>
    <row r="677" spans="1:11" x14ac:dyDescent="0.3">
      <c r="D677">
        <v>22</v>
      </c>
      <c r="E677" t="s">
        <v>25</v>
      </c>
      <c r="F677" s="2" t="s">
        <v>290</v>
      </c>
      <c r="G677" t="s">
        <v>12</v>
      </c>
      <c r="I677">
        <v>53</v>
      </c>
      <c r="K677" t="s">
        <v>290</v>
      </c>
    </row>
    <row r="678" spans="1:11" x14ac:dyDescent="0.3">
      <c r="D678">
        <v>23</v>
      </c>
      <c r="E678" t="s">
        <v>25</v>
      </c>
      <c r="F678" s="2" t="s">
        <v>291</v>
      </c>
      <c r="G678" t="s">
        <v>12</v>
      </c>
      <c r="I678">
        <v>53</v>
      </c>
      <c r="K678" t="s">
        <v>291</v>
      </c>
    </row>
    <row r="679" spans="1:11" x14ac:dyDescent="0.3">
      <c r="D679">
        <v>24</v>
      </c>
      <c r="E679" t="s">
        <v>25</v>
      </c>
      <c r="F679" s="2" t="s">
        <v>292</v>
      </c>
      <c r="G679" t="s">
        <v>12</v>
      </c>
      <c r="I679">
        <v>53</v>
      </c>
      <c r="K679" t="s">
        <v>292</v>
      </c>
    </row>
    <row r="680" spans="1:11" x14ac:dyDescent="0.3">
      <c r="D680">
        <v>25</v>
      </c>
      <c r="E680" t="s">
        <v>25</v>
      </c>
      <c r="F680" s="2" t="s">
        <v>293</v>
      </c>
      <c r="G680" t="s">
        <v>12</v>
      </c>
      <c r="I680">
        <v>53</v>
      </c>
      <c r="K680" t="s">
        <v>293</v>
      </c>
    </row>
    <row r="681" spans="1:11" x14ac:dyDescent="0.3">
      <c r="D681">
        <v>26</v>
      </c>
      <c r="E681" t="s">
        <v>25</v>
      </c>
      <c r="F681" s="2" t="s">
        <v>294</v>
      </c>
      <c r="G681" t="s">
        <v>12</v>
      </c>
      <c r="I681">
        <v>53</v>
      </c>
      <c r="K681" t="s">
        <v>294</v>
      </c>
    </row>
    <row r="682" spans="1:11" x14ac:dyDescent="0.3">
      <c r="D682">
        <v>27</v>
      </c>
      <c r="E682" t="s">
        <v>25</v>
      </c>
      <c r="F682" s="2" t="s">
        <v>295</v>
      </c>
      <c r="G682" t="s">
        <v>12</v>
      </c>
      <c r="I682">
        <v>53</v>
      </c>
      <c r="K682" t="s">
        <v>295</v>
      </c>
    </row>
    <row r="683" spans="1:11" x14ac:dyDescent="0.3">
      <c r="D683">
        <v>28</v>
      </c>
      <c r="E683" t="s">
        <v>25</v>
      </c>
      <c r="F683" s="2" t="s">
        <v>296</v>
      </c>
      <c r="G683" t="s">
        <v>12</v>
      </c>
      <c r="I683">
        <v>53</v>
      </c>
      <c r="K683" t="s">
        <v>296</v>
      </c>
    </row>
    <row r="684" spans="1:11" x14ac:dyDescent="0.3">
      <c r="D684">
        <v>29</v>
      </c>
      <c r="E684" t="s">
        <v>25</v>
      </c>
      <c r="F684" s="2" t="s">
        <v>297</v>
      </c>
      <c r="G684" t="s">
        <v>12</v>
      </c>
      <c r="I684">
        <v>53</v>
      </c>
      <c r="K684" t="s">
        <v>297</v>
      </c>
    </row>
    <row r="685" spans="1:11" x14ac:dyDescent="0.3">
      <c r="D685">
        <v>30</v>
      </c>
      <c r="E685" t="s">
        <v>25</v>
      </c>
      <c r="F685" s="2" t="s">
        <v>298</v>
      </c>
      <c r="G685" t="s">
        <v>12</v>
      </c>
      <c r="I685">
        <v>53</v>
      </c>
      <c r="K685" t="s">
        <v>298</v>
      </c>
    </row>
    <row r="686" spans="1:11" x14ac:dyDescent="0.3">
      <c r="D686">
        <v>31</v>
      </c>
      <c r="E686" t="s">
        <v>25</v>
      </c>
      <c r="F686" s="2" t="s">
        <v>299</v>
      </c>
      <c r="G686" t="s">
        <v>12</v>
      </c>
      <c r="I686">
        <v>53</v>
      </c>
      <c r="K686" t="s">
        <v>299</v>
      </c>
    </row>
    <row r="687" spans="1:11" x14ac:dyDescent="0.3">
      <c r="D687">
        <v>32</v>
      </c>
      <c r="E687" t="s">
        <v>25</v>
      </c>
      <c r="F687" s="2" t="s">
        <v>32</v>
      </c>
      <c r="G687" t="s">
        <v>33</v>
      </c>
      <c r="I687">
        <v>3</v>
      </c>
      <c r="K687" t="s">
        <v>32</v>
      </c>
    </row>
    <row r="688" spans="1:11" x14ac:dyDescent="0.3">
      <c r="A688" t="s">
        <v>366</v>
      </c>
    </row>
    <row r="689" spans="1:11" x14ac:dyDescent="0.3">
      <c r="A689" t="s">
        <v>367</v>
      </c>
    </row>
    <row r="690" spans="1:11" x14ac:dyDescent="0.3">
      <c r="D690">
        <v>1</v>
      </c>
      <c r="E690" t="s">
        <v>25</v>
      </c>
      <c r="F690" s="2" t="s">
        <v>26</v>
      </c>
      <c r="G690" t="s">
        <v>3</v>
      </c>
      <c r="I690">
        <v>10</v>
      </c>
      <c r="J690">
        <v>0</v>
      </c>
      <c r="K690" t="s">
        <v>26</v>
      </c>
    </row>
    <row r="691" spans="1:11" x14ac:dyDescent="0.3">
      <c r="D691">
        <v>2</v>
      </c>
      <c r="E691" t="s">
        <v>25</v>
      </c>
      <c r="F691" s="2" t="s">
        <v>28</v>
      </c>
      <c r="G691" t="s">
        <v>3</v>
      </c>
      <c r="I691">
        <v>10</v>
      </c>
      <c r="J691">
        <v>0</v>
      </c>
      <c r="K691" t="s">
        <v>28</v>
      </c>
    </row>
    <row r="692" spans="1:11" x14ac:dyDescent="0.3">
      <c r="D692">
        <v>3</v>
      </c>
      <c r="E692" t="s">
        <v>25</v>
      </c>
      <c r="F692" s="2" t="s">
        <v>1</v>
      </c>
      <c r="G692" t="s">
        <v>3</v>
      </c>
      <c r="I692">
        <v>10</v>
      </c>
      <c r="J692">
        <v>0</v>
      </c>
      <c r="K692" t="s">
        <v>1</v>
      </c>
    </row>
    <row r="693" spans="1:11" x14ac:dyDescent="0.3">
      <c r="A693" t="s">
        <v>368</v>
      </c>
    </row>
    <row r="694" spans="1:11" x14ac:dyDescent="0.3">
      <c r="A694" t="s">
        <v>587</v>
      </c>
    </row>
    <row r="695" spans="1:11" x14ac:dyDescent="0.3">
      <c r="A695">
        <v>1</v>
      </c>
    </row>
    <row r="696" spans="1:11" x14ac:dyDescent="0.3">
      <c r="A696">
        <v>2</v>
      </c>
      <c r="B696" s="2" t="s">
        <v>132</v>
      </c>
    </row>
    <row r="697" spans="1:11" x14ac:dyDescent="0.3">
      <c r="A697">
        <v>1</v>
      </c>
      <c r="B697" s="2" t="s">
        <v>130</v>
      </c>
    </row>
    <row r="698" spans="1:11" x14ac:dyDescent="0.3">
      <c r="A698">
        <v>3</v>
      </c>
      <c r="B698" s="2" t="s">
        <v>131</v>
      </c>
    </row>
    <row r="699" spans="1:11" x14ac:dyDescent="0.3">
      <c r="A699" t="s">
        <v>588</v>
      </c>
    </row>
    <row r="700" spans="1:11" x14ac:dyDescent="0.3">
      <c r="A700" t="s">
        <v>589</v>
      </c>
    </row>
    <row r="701" spans="1:11" x14ac:dyDescent="0.3">
      <c r="A701">
        <v>5</v>
      </c>
    </row>
    <row r="702" spans="1:11" x14ac:dyDescent="0.3">
      <c r="B702" s="2" t="s">
        <v>71</v>
      </c>
    </row>
    <row r="703" spans="1:11" x14ac:dyDescent="0.3">
      <c r="A703">
        <v>4</v>
      </c>
      <c r="B703" s="2" t="s">
        <v>609</v>
      </c>
    </row>
    <row r="704" spans="1:11" x14ac:dyDescent="0.3">
      <c r="A704">
        <v>5</v>
      </c>
      <c r="B704" s="2" t="s">
        <v>654</v>
      </c>
    </row>
    <row r="705" spans="1:11" x14ac:dyDescent="0.3">
      <c r="A705">
        <v>6</v>
      </c>
      <c r="B705" s="2" t="s">
        <v>709</v>
      </c>
    </row>
    <row r="706" spans="1:11" x14ac:dyDescent="0.3">
      <c r="A706" t="s">
        <v>590</v>
      </c>
    </row>
    <row r="707" spans="1:11" x14ac:dyDescent="0.3">
      <c r="A707" t="s">
        <v>505</v>
      </c>
    </row>
    <row r="708" spans="1:11" x14ac:dyDescent="0.3">
      <c r="D708">
        <v>1</v>
      </c>
      <c r="E708" t="s">
        <v>25</v>
      </c>
      <c r="F708" s="2" t="s">
        <v>26</v>
      </c>
      <c r="G708" t="s">
        <v>3</v>
      </c>
      <c r="I708">
        <v>10</v>
      </c>
      <c r="J708">
        <v>0</v>
      </c>
      <c r="K708" t="s">
        <v>26</v>
      </c>
    </row>
    <row r="709" spans="1:11" x14ac:dyDescent="0.3">
      <c r="D709">
        <v>2</v>
      </c>
      <c r="E709" t="s">
        <v>25</v>
      </c>
      <c r="F709" s="2" t="s">
        <v>28</v>
      </c>
      <c r="G709" t="s">
        <v>3</v>
      </c>
      <c r="I709">
        <v>10</v>
      </c>
      <c r="J709">
        <v>0</v>
      </c>
      <c r="K709" t="s">
        <v>28</v>
      </c>
    </row>
    <row r="710" spans="1:11" x14ac:dyDescent="0.3">
      <c r="D710">
        <v>3</v>
      </c>
      <c r="E710" t="s">
        <v>25</v>
      </c>
      <c r="F710" s="2" t="s">
        <v>27</v>
      </c>
      <c r="G710" t="s">
        <v>3</v>
      </c>
      <c r="I710">
        <v>10</v>
      </c>
      <c r="J710">
        <v>0</v>
      </c>
      <c r="K710" t="s">
        <v>27</v>
      </c>
    </row>
    <row r="711" spans="1:11" x14ac:dyDescent="0.3">
      <c r="D711">
        <v>4</v>
      </c>
      <c r="E711" t="s">
        <v>25</v>
      </c>
      <c r="F711" s="2" t="s">
        <v>31</v>
      </c>
      <c r="G711" t="s">
        <v>3</v>
      </c>
      <c r="I711">
        <v>10</v>
      </c>
      <c r="J711">
        <v>0</v>
      </c>
      <c r="K711" t="s">
        <v>31</v>
      </c>
    </row>
    <row r="712" spans="1:11" x14ac:dyDescent="0.3">
      <c r="D712">
        <v>5</v>
      </c>
      <c r="E712" t="s">
        <v>25</v>
      </c>
      <c r="F712" s="2" t="s">
        <v>1</v>
      </c>
      <c r="G712" t="s">
        <v>3</v>
      </c>
      <c r="I712">
        <v>10</v>
      </c>
      <c r="J712">
        <v>0</v>
      </c>
      <c r="K712" t="s">
        <v>1</v>
      </c>
    </row>
    <row r="713" spans="1:11" x14ac:dyDescent="0.3">
      <c r="D713">
        <v>6</v>
      </c>
      <c r="E713" t="s">
        <v>25</v>
      </c>
      <c r="F713" s="2" t="s">
        <v>2</v>
      </c>
      <c r="G713" t="s">
        <v>3</v>
      </c>
      <c r="I713">
        <v>10</v>
      </c>
      <c r="J713">
        <v>0</v>
      </c>
      <c r="K713" t="s">
        <v>2</v>
      </c>
    </row>
    <row r="714" spans="1:11" x14ac:dyDescent="0.3">
      <c r="D714">
        <v>7</v>
      </c>
      <c r="E714" t="s">
        <v>25</v>
      </c>
      <c r="F714" s="2" t="s">
        <v>4</v>
      </c>
      <c r="G714" t="s">
        <v>5</v>
      </c>
      <c r="H714">
        <v>255</v>
      </c>
      <c r="K714" t="s">
        <v>4</v>
      </c>
    </row>
    <row r="715" spans="1:11" x14ac:dyDescent="0.3">
      <c r="D715">
        <v>8</v>
      </c>
      <c r="E715" t="s">
        <v>25</v>
      </c>
      <c r="F715" s="2" t="s">
        <v>6</v>
      </c>
      <c r="G715" t="s">
        <v>3</v>
      </c>
      <c r="I715">
        <v>10</v>
      </c>
      <c r="J715">
        <v>0</v>
      </c>
      <c r="K715" t="s">
        <v>6</v>
      </c>
    </row>
    <row r="716" spans="1:11" x14ac:dyDescent="0.3">
      <c r="D716">
        <v>9</v>
      </c>
      <c r="E716" t="s">
        <v>25</v>
      </c>
      <c r="F716" s="2" t="s">
        <v>7</v>
      </c>
      <c r="G716" t="s">
        <v>3</v>
      </c>
      <c r="I716">
        <v>10</v>
      </c>
      <c r="J716">
        <v>0</v>
      </c>
      <c r="K716" t="s">
        <v>7</v>
      </c>
    </row>
    <row r="717" spans="1:11" x14ac:dyDescent="0.3">
      <c r="D717">
        <v>10</v>
      </c>
      <c r="E717" t="s">
        <v>25</v>
      </c>
      <c r="F717" s="2" t="s">
        <v>8</v>
      </c>
      <c r="G717" t="s">
        <v>3</v>
      </c>
      <c r="I717">
        <v>10</v>
      </c>
      <c r="J717">
        <v>0</v>
      </c>
      <c r="K717" t="s">
        <v>8</v>
      </c>
    </row>
    <row r="718" spans="1:11" x14ac:dyDescent="0.3">
      <c r="D718">
        <v>11</v>
      </c>
      <c r="E718" t="s">
        <v>25</v>
      </c>
      <c r="F718" s="2" t="s">
        <v>9</v>
      </c>
      <c r="G718" t="s">
        <v>3</v>
      </c>
      <c r="I718">
        <v>10</v>
      </c>
      <c r="J718">
        <v>0</v>
      </c>
      <c r="K718" t="s">
        <v>9</v>
      </c>
    </row>
    <row r="719" spans="1:11" x14ac:dyDescent="0.3">
      <c r="D719">
        <v>12</v>
      </c>
      <c r="E719" t="s">
        <v>25</v>
      </c>
      <c r="F719" s="2" t="s">
        <v>10</v>
      </c>
      <c r="G719" t="s">
        <v>12</v>
      </c>
      <c r="I719">
        <v>53</v>
      </c>
      <c r="K719" t="s">
        <v>10</v>
      </c>
    </row>
    <row r="720" spans="1:11" x14ac:dyDescent="0.3">
      <c r="D720">
        <v>13</v>
      </c>
      <c r="E720" t="s">
        <v>25</v>
      </c>
      <c r="F720" s="2" t="s">
        <v>11</v>
      </c>
      <c r="G720" t="s">
        <v>12</v>
      </c>
      <c r="I720">
        <v>53</v>
      </c>
      <c r="K720">
        <v>1</v>
      </c>
    </row>
    <row r="721" spans="1:11" x14ac:dyDescent="0.3">
      <c r="D721">
        <v>14</v>
      </c>
      <c r="E721" t="s">
        <v>25</v>
      </c>
      <c r="F721" s="2" t="s">
        <v>13</v>
      </c>
      <c r="G721" t="s">
        <v>12</v>
      </c>
      <c r="I721">
        <v>53</v>
      </c>
      <c r="K721">
        <v>2</v>
      </c>
    </row>
    <row r="722" spans="1:11" x14ac:dyDescent="0.3">
      <c r="D722">
        <v>15</v>
      </c>
      <c r="E722" t="s">
        <v>25</v>
      </c>
      <c r="F722" s="2" t="s">
        <v>14</v>
      </c>
      <c r="G722" t="s">
        <v>12</v>
      </c>
      <c r="I722">
        <v>53</v>
      </c>
      <c r="K722">
        <v>3</v>
      </c>
    </row>
    <row r="723" spans="1:11" x14ac:dyDescent="0.3">
      <c r="D723">
        <v>16</v>
      </c>
      <c r="E723" t="s">
        <v>25</v>
      </c>
      <c r="F723" s="2" t="s">
        <v>15</v>
      </c>
      <c r="G723" t="s">
        <v>12</v>
      </c>
      <c r="I723">
        <v>53</v>
      </c>
      <c r="K723">
        <v>4</v>
      </c>
    </row>
    <row r="724" spans="1:11" x14ac:dyDescent="0.3">
      <c r="D724">
        <v>17</v>
      </c>
      <c r="E724" t="s">
        <v>25</v>
      </c>
      <c r="F724" s="2" t="s">
        <v>16</v>
      </c>
      <c r="G724" t="s">
        <v>12</v>
      </c>
      <c r="I724">
        <v>53</v>
      </c>
      <c r="K724">
        <v>5</v>
      </c>
    </row>
    <row r="725" spans="1:11" x14ac:dyDescent="0.3">
      <c r="D725">
        <v>18</v>
      </c>
      <c r="E725" t="s">
        <v>25</v>
      </c>
      <c r="F725" s="2" t="s">
        <v>17</v>
      </c>
      <c r="G725" t="s">
        <v>12</v>
      </c>
      <c r="I725">
        <v>53</v>
      </c>
      <c r="K725">
        <v>6</v>
      </c>
    </row>
    <row r="726" spans="1:11" x14ac:dyDescent="0.3">
      <c r="D726">
        <v>19</v>
      </c>
      <c r="E726" t="s">
        <v>25</v>
      </c>
      <c r="F726" s="2" t="s">
        <v>18</v>
      </c>
      <c r="G726" t="s">
        <v>12</v>
      </c>
      <c r="I726">
        <v>53</v>
      </c>
      <c r="K726">
        <v>7</v>
      </c>
    </row>
    <row r="727" spans="1:11" x14ac:dyDescent="0.3">
      <c r="D727">
        <v>20</v>
      </c>
      <c r="E727" t="s">
        <v>25</v>
      </c>
      <c r="F727" s="2" t="s">
        <v>19</v>
      </c>
      <c r="G727" t="s">
        <v>12</v>
      </c>
      <c r="I727">
        <v>53</v>
      </c>
      <c r="K727">
        <v>8</v>
      </c>
    </row>
    <row r="728" spans="1:11" x14ac:dyDescent="0.3">
      <c r="D728">
        <v>21</v>
      </c>
      <c r="E728" t="s">
        <v>25</v>
      </c>
      <c r="F728" s="2" t="s">
        <v>20</v>
      </c>
      <c r="G728" t="s">
        <v>12</v>
      </c>
      <c r="I728">
        <v>53</v>
      </c>
      <c r="K728">
        <v>9</v>
      </c>
    </row>
    <row r="729" spans="1:11" x14ac:dyDescent="0.3">
      <c r="D729">
        <v>22</v>
      </c>
      <c r="E729" t="s">
        <v>25</v>
      </c>
      <c r="F729" s="2" t="s">
        <v>21</v>
      </c>
      <c r="G729" t="s">
        <v>12</v>
      </c>
      <c r="I729">
        <v>53</v>
      </c>
      <c r="K729">
        <v>10</v>
      </c>
    </row>
    <row r="730" spans="1:11" x14ac:dyDescent="0.3">
      <c r="D730">
        <v>23</v>
      </c>
      <c r="E730" t="s">
        <v>25</v>
      </c>
      <c r="F730" s="2" t="s">
        <v>22</v>
      </c>
      <c r="G730" t="s">
        <v>12</v>
      </c>
      <c r="I730">
        <v>53</v>
      </c>
      <c r="K730">
        <v>11</v>
      </c>
    </row>
    <row r="731" spans="1:11" x14ac:dyDescent="0.3">
      <c r="D731">
        <v>24</v>
      </c>
      <c r="E731" t="s">
        <v>25</v>
      </c>
      <c r="F731" s="2" t="s">
        <v>23</v>
      </c>
      <c r="G731" t="s">
        <v>12</v>
      </c>
      <c r="I731">
        <v>53</v>
      </c>
      <c r="K731">
        <v>12</v>
      </c>
    </row>
    <row r="732" spans="1:11" x14ac:dyDescent="0.3">
      <c r="D732">
        <v>25</v>
      </c>
      <c r="E732" t="s">
        <v>25</v>
      </c>
      <c r="F732" s="2" t="s">
        <v>24</v>
      </c>
      <c r="G732" t="s">
        <v>5</v>
      </c>
      <c r="H732">
        <v>-1</v>
      </c>
      <c r="K732" t="s">
        <v>24</v>
      </c>
    </row>
    <row r="733" spans="1:11" x14ac:dyDescent="0.3">
      <c r="D733">
        <v>26</v>
      </c>
      <c r="E733" t="s">
        <v>25</v>
      </c>
      <c r="F733" s="2" t="s">
        <v>32</v>
      </c>
      <c r="G733" t="s">
        <v>33</v>
      </c>
      <c r="I733">
        <v>3</v>
      </c>
      <c r="K733" t="s">
        <v>32</v>
      </c>
    </row>
    <row r="734" spans="1:11" x14ac:dyDescent="0.3">
      <c r="A734" t="s">
        <v>506</v>
      </c>
    </row>
    <row r="735" spans="1:11" x14ac:dyDescent="0.3">
      <c r="A735" t="s">
        <v>507</v>
      </c>
    </row>
    <row r="736" spans="1:11" x14ac:dyDescent="0.3">
      <c r="D736">
        <v>1</v>
      </c>
      <c r="E736" t="s">
        <v>25</v>
      </c>
      <c r="F736" s="2" t="s">
        <v>26</v>
      </c>
      <c r="G736" t="s">
        <v>3</v>
      </c>
      <c r="I736">
        <v>10</v>
      </c>
      <c r="J736">
        <v>0</v>
      </c>
      <c r="K736" t="s">
        <v>26</v>
      </c>
    </row>
    <row r="737" spans="4:11" x14ac:dyDescent="0.3">
      <c r="D737">
        <v>2</v>
      </c>
      <c r="E737" t="s">
        <v>25</v>
      </c>
      <c r="F737" s="2" t="s">
        <v>28</v>
      </c>
      <c r="G737" t="s">
        <v>3</v>
      </c>
      <c r="I737">
        <v>10</v>
      </c>
      <c r="J737">
        <v>0</v>
      </c>
      <c r="K737" t="s">
        <v>28</v>
      </c>
    </row>
    <row r="738" spans="4:11" x14ac:dyDescent="0.3">
      <c r="D738">
        <v>3</v>
      </c>
      <c r="E738" t="s">
        <v>25</v>
      </c>
      <c r="F738" s="2" t="s">
        <v>27</v>
      </c>
      <c r="G738" t="s">
        <v>3</v>
      </c>
      <c r="I738">
        <v>10</v>
      </c>
      <c r="J738">
        <v>0</v>
      </c>
      <c r="K738" t="s">
        <v>27</v>
      </c>
    </row>
    <row r="739" spans="4:11" x14ac:dyDescent="0.3">
      <c r="D739">
        <v>4</v>
      </c>
      <c r="E739" t="s">
        <v>25</v>
      </c>
      <c r="F739" s="2" t="s">
        <v>31</v>
      </c>
      <c r="G739" t="s">
        <v>3</v>
      </c>
      <c r="I739">
        <v>10</v>
      </c>
      <c r="J739">
        <v>0</v>
      </c>
      <c r="K739" t="s">
        <v>31</v>
      </c>
    </row>
    <row r="740" spans="4:11" x14ac:dyDescent="0.3">
      <c r="D740">
        <v>5</v>
      </c>
      <c r="E740" t="s">
        <v>25</v>
      </c>
      <c r="F740" s="2" t="s">
        <v>1</v>
      </c>
      <c r="G740" t="s">
        <v>3</v>
      </c>
      <c r="I740">
        <v>10</v>
      </c>
      <c r="J740">
        <v>0</v>
      </c>
      <c r="K740" t="s">
        <v>1</v>
      </c>
    </row>
    <row r="741" spans="4:11" x14ac:dyDescent="0.3">
      <c r="D741">
        <v>6</v>
      </c>
      <c r="E741" t="s">
        <v>25</v>
      </c>
      <c r="F741" s="2" t="s">
        <v>2</v>
      </c>
      <c r="G741" t="s">
        <v>3</v>
      </c>
      <c r="I741">
        <v>10</v>
      </c>
      <c r="J741">
        <v>0</v>
      </c>
      <c r="K741" t="s">
        <v>2</v>
      </c>
    </row>
    <row r="742" spans="4:11" x14ac:dyDescent="0.3">
      <c r="D742">
        <v>7</v>
      </c>
      <c r="E742" t="s">
        <v>25</v>
      </c>
      <c r="F742" s="2" t="s">
        <v>4</v>
      </c>
      <c r="G742" t="s">
        <v>5</v>
      </c>
      <c r="H742">
        <v>255</v>
      </c>
      <c r="K742" t="s">
        <v>4</v>
      </c>
    </row>
    <row r="743" spans="4:11" x14ac:dyDescent="0.3">
      <c r="D743">
        <v>8</v>
      </c>
      <c r="E743" t="s">
        <v>25</v>
      </c>
      <c r="F743" s="2" t="s">
        <v>6</v>
      </c>
      <c r="G743" t="s">
        <v>3</v>
      </c>
      <c r="I743">
        <v>10</v>
      </c>
      <c r="J743">
        <v>0</v>
      </c>
      <c r="K743" t="s">
        <v>6</v>
      </c>
    </row>
    <row r="744" spans="4:11" x14ac:dyDescent="0.3">
      <c r="D744">
        <v>9</v>
      </c>
      <c r="E744" t="s">
        <v>25</v>
      </c>
      <c r="F744" s="2" t="s">
        <v>7</v>
      </c>
      <c r="G744" t="s">
        <v>3</v>
      </c>
      <c r="I744">
        <v>10</v>
      </c>
      <c r="J744">
        <v>0</v>
      </c>
      <c r="K744" t="s">
        <v>7</v>
      </c>
    </row>
    <row r="745" spans="4:11" x14ac:dyDescent="0.3">
      <c r="D745">
        <v>10</v>
      </c>
      <c r="E745" t="s">
        <v>25</v>
      </c>
      <c r="F745" s="2" t="s">
        <v>8</v>
      </c>
      <c r="G745" t="s">
        <v>3</v>
      </c>
      <c r="I745">
        <v>10</v>
      </c>
      <c r="J745">
        <v>0</v>
      </c>
      <c r="K745" t="s">
        <v>8</v>
      </c>
    </row>
    <row r="746" spans="4:11" x14ac:dyDescent="0.3">
      <c r="D746">
        <v>11</v>
      </c>
      <c r="E746" t="s">
        <v>25</v>
      </c>
      <c r="F746" s="2" t="s">
        <v>9</v>
      </c>
      <c r="G746" t="s">
        <v>3</v>
      </c>
      <c r="I746">
        <v>10</v>
      </c>
      <c r="J746">
        <v>0</v>
      </c>
      <c r="K746" t="s">
        <v>9</v>
      </c>
    </row>
    <row r="747" spans="4:11" x14ac:dyDescent="0.3">
      <c r="D747">
        <v>12</v>
      </c>
      <c r="E747" t="s">
        <v>25</v>
      </c>
      <c r="F747" s="2" t="s">
        <v>10</v>
      </c>
      <c r="G747" t="s">
        <v>12</v>
      </c>
      <c r="I747">
        <v>53</v>
      </c>
      <c r="K747" t="s">
        <v>10</v>
      </c>
    </row>
    <row r="748" spans="4:11" x14ac:dyDescent="0.3">
      <c r="D748">
        <v>13</v>
      </c>
      <c r="E748" t="s">
        <v>25</v>
      </c>
      <c r="F748" s="2" t="s">
        <v>11</v>
      </c>
      <c r="G748" t="s">
        <v>12</v>
      </c>
      <c r="I748">
        <v>53</v>
      </c>
      <c r="K748">
        <v>1</v>
      </c>
    </row>
    <row r="749" spans="4:11" x14ac:dyDescent="0.3">
      <c r="D749">
        <v>14</v>
      </c>
      <c r="E749" t="s">
        <v>25</v>
      </c>
      <c r="F749" s="2" t="s">
        <v>13</v>
      </c>
      <c r="G749" t="s">
        <v>12</v>
      </c>
      <c r="I749">
        <v>53</v>
      </c>
      <c r="K749">
        <v>2</v>
      </c>
    </row>
    <row r="750" spans="4:11" x14ac:dyDescent="0.3">
      <c r="D750">
        <v>15</v>
      </c>
      <c r="E750" t="s">
        <v>25</v>
      </c>
      <c r="F750" s="2" t="s">
        <v>14</v>
      </c>
      <c r="G750" t="s">
        <v>12</v>
      </c>
      <c r="I750">
        <v>53</v>
      </c>
      <c r="K750">
        <v>3</v>
      </c>
    </row>
    <row r="751" spans="4:11" x14ac:dyDescent="0.3">
      <c r="D751">
        <v>16</v>
      </c>
      <c r="E751" t="s">
        <v>25</v>
      </c>
      <c r="F751" s="2" t="s">
        <v>15</v>
      </c>
      <c r="G751" t="s">
        <v>12</v>
      </c>
      <c r="I751">
        <v>53</v>
      </c>
      <c r="K751">
        <v>4</v>
      </c>
    </row>
    <row r="752" spans="4:11" x14ac:dyDescent="0.3">
      <c r="D752">
        <v>17</v>
      </c>
      <c r="E752" t="s">
        <v>25</v>
      </c>
      <c r="F752" s="2" t="s">
        <v>16</v>
      </c>
      <c r="G752" t="s">
        <v>12</v>
      </c>
      <c r="I752">
        <v>53</v>
      </c>
      <c r="K752">
        <v>5</v>
      </c>
    </row>
    <row r="753" spans="1:11" x14ac:dyDescent="0.3">
      <c r="D753">
        <v>18</v>
      </c>
      <c r="E753" t="s">
        <v>25</v>
      </c>
      <c r="F753" s="2" t="s">
        <v>17</v>
      </c>
      <c r="G753" t="s">
        <v>12</v>
      </c>
      <c r="I753">
        <v>53</v>
      </c>
      <c r="K753">
        <v>6</v>
      </c>
    </row>
    <row r="754" spans="1:11" x14ac:dyDescent="0.3">
      <c r="D754">
        <v>19</v>
      </c>
      <c r="E754" t="s">
        <v>25</v>
      </c>
      <c r="F754" s="2" t="s">
        <v>18</v>
      </c>
      <c r="G754" t="s">
        <v>12</v>
      </c>
      <c r="I754">
        <v>53</v>
      </c>
      <c r="K754">
        <v>7</v>
      </c>
    </row>
    <row r="755" spans="1:11" x14ac:dyDescent="0.3">
      <c r="D755">
        <v>20</v>
      </c>
      <c r="E755" t="s">
        <v>25</v>
      </c>
      <c r="F755" s="2" t="s">
        <v>19</v>
      </c>
      <c r="G755" t="s">
        <v>12</v>
      </c>
      <c r="I755">
        <v>53</v>
      </c>
      <c r="K755">
        <v>8</v>
      </c>
    </row>
    <row r="756" spans="1:11" x14ac:dyDescent="0.3">
      <c r="D756">
        <v>21</v>
      </c>
      <c r="E756" t="s">
        <v>25</v>
      </c>
      <c r="F756" s="2" t="s">
        <v>20</v>
      </c>
      <c r="G756" t="s">
        <v>12</v>
      </c>
      <c r="I756">
        <v>53</v>
      </c>
      <c r="K756">
        <v>9</v>
      </c>
    </row>
    <row r="757" spans="1:11" x14ac:dyDescent="0.3">
      <c r="D757">
        <v>22</v>
      </c>
      <c r="E757" t="s">
        <v>25</v>
      </c>
      <c r="F757" s="2" t="s">
        <v>21</v>
      </c>
      <c r="G757" t="s">
        <v>12</v>
      </c>
      <c r="I757">
        <v>53</v>
      </c>
      <c r="K757">
        <v>10</v>
      </c>
    </row>
    <row r="758" spans="1:11" x14ac:dyDescent="0.3">
      <c r="D758">
        <v>23</v>
      </c>
      <c r="E758" t="s">
        <v>25</v>
      </c>
      <c r="F758" s="2" t="s">
        <v>22</v>
      </c>
      <c r="G758" t="s">
        <v>12</v>
      </c>
      <c r="I758">
        <v>53</v>
      </c>
      <c r="K758">
        <v>11</v>
      </c>
    </row>
    <row r="759" spans="1:11" x14ac:dyDescent="0.3">
      <c r="D759">
        <v>24</v>
      </c>
      <c r="E759" t="s">
        <v>25</v>
      </c>
      <c r="F759" s="2" t="s">
        <v>23</v>
      </c>
      <c r="G759" t="s">
        <v>12</v>
      </c>
      <c r="I759">
        <v>53</v>
      </c>
      <c r="K759">
        <v>12</v>
      </c>
    </row>
    <row r="760" spans="1:11" x14ac:dyDescent="0.3">
      <c r="D760">
        <v>25</v>
      </c>
      <c r="E760" t="s">
        <v>25</v>
      </c>
      <c r="F760" s="2" t="s">
        <v>24</v>
      </c>
      <c r="G760" t="s">
        <v>5</v>
      </c>
      <c r="H760">
        <v>-1</v>
      </c>
      <c r="K760" t="s">
        <v>24</v>
      </c>
    </row>
    <row r="761" spans="1:11" x14ac:dyDescent="0.3">
      <c r="D761">
        <v>26</v>
      </c>
      <c r="E761" t="s">
        <v>25</v>
      </c>
      <c r="F761" s="2" t="s">
        <v>32</v>
      </c>
      <c r="G761" t="s">
        <v>33</v>
      </c>
      <c r="I761">
        <v>3</v>
      </c>
      <c r="K761" t="s">
        <v>32</v>
      </c>
    </row>
    <row r="762" spans="1:11" x14ac:dyDescent="0.3">
      <c r="D762">
        <v>27</v>
      </c>
      <c r="E762" t="s">
        <v>25</v>
      </c>
      <c r="F762" s="2" t="s">
        <v>36</v>
      </c>
      <c r="G762" t="s">
        <v>37</v>
      </c>
      <c r="K762" t="s">
        <v>36</v>
      </c>
    </row>
    <row r="763" spans="1:11" x14ac:dyDescent="0.3">
      <c r="A763" t="s">
        <v>508</v>
      </c>
    </row>
    <row r="764" spans="1:11" x14ac:dyDescent="0.3">
      <c r="A764" t="s">
        <v>509</v>
      </c>
    </row>
    <row r="765" spans="1:11" x14ac:dyDescent="0.3">
      <c r="D765">
        <v>1</v>
      </c>
      <c r="E765" t="s">
        <v>25</v>
      </c>
      <c r="F765" s="2" t="s">
        <v>26</v>
      </c>
      <c r="G765" t="s">
        <v>3</v>
      </c>
      <c r="I765">
        <v>10</v>
      </c>
      <c r="J765">
        <v>0</v>
      </c>
      <c r="K765" t="s">
        <v>26</v>
      </c>
    </row>
    <row r="766" spans="1:11" x14ac:dyDescent="0.3">
      <c r="D766">
        <v>2</v>
      </c>
      <c r="E766" t="s">
        <v>25</v>
      </c>
      <c r="F766" s="2" t="s">
        <v>28</v>
      </c>
      <c r="G766" t="s">
        <v>3</v>
      </c>
      <c r="I766">
        <v>10</v>
      </c>
      <c r="J766">
        <v>0</v>
      </c>
      <c r="K766" t="s">
        <v>28</v>
      </c>
    </row>
    <row r="767" spans="1:11" x14ac:dyDescent="0.3">
      <c r="D767">
        <v>3</v>
      </c>
      <c r="E767" t="s">
        <v>25</v>
      </c>
      <c r="F767" s="2" t="s">
        <v>27</v>
      </c>
      <c r="G767" t="s">
        <v>3</v>
      </c>
      <c r="I767">
        <v>10</v>
      </c>
      <c r="J767">
        <v>0</v>
      </c>
      <c r="K767" t="s">
        <v>27</v>
      </c>
    </row>
    <row r="768" spans="1:11" x14ac:dyDescent="0.3">
      <c r="D768">
        <v>4</v>
      </c>
      <c r="E768" t="s">
        <v>25</v>
      </c>
      <c r="F768" s="2" t="s">
        <v>31</v>
      </c>
      <c r="G768" t="s">
        <v>3</v>
      </c>
      <c r="I768">
        <v>10</v>
      </c>
      <c r="J768">
        <v>0</v>
      </c>
      <c r="K768" t="s">
        <v>31</v>
      </c>
    </row>
    <row r="769" spans="1:11" x14ac:dyDescent="0.3">
      <c r="D769">
        <v>5</v>
      </c>
      <c r="E769" t="s">
        <v>25</v>
      </c>
      <c r="F769" s="2" t="s">
        <v>1</v>
      </c>
      <c r="G769" t="s">
        <v>3</v>
      </c>
      <c r="I769">
        <v>10</v>
      </c>
      <c r="J769">
        <v>0</v>
      </c>
      <c r="K769" t="s">
        <v>1</v>
      </c>
    </row>
    <row r="770" spans="1:11" x14ac:dyDescent="0.3">
      <c r="D770">
        <v>6</v>
      </c>
      <c r="E770" t="s">
        <v>25</v>
      </c>
      <c r="F770" s="2" t="s">
        <v>32</v>
      </c>
      <c r="G770" t="s">
        <v>33</v>
      </c>
      <c r="I770">
        <v>3</v>
      </c>
      <c r="K770" t="s">
        <v>32</v>
      </c>
    </row>
    <row r="771" spans="1:11" x14ac:dyDescent="0.3">
      <c r="A771" t="s">
        <v>510</v>
      </c>
    </row>
    <row r="772" spans="1:11" x14ac:dyDescent="0.3">
      <c r="A772" t="s">
        <v>511</v>
      </c>
    </row>
    <row r="773" spans="1:11" x14ac:dyDescent="0.3">
      <c r="D773">
        <v>1</v>
      </c>
      <c r="E773" t="s">
        <v>25</v>
      </c>
      <c r="F773" s="2" t="s">
        <v>26</v>
      </c>
      <c r="G773" t="s">
        <v>3</v>
      </c>
      <c r="I773">
        <v>10</v>
      </c>
      <c r="J773">
        <v>0</v>
      </c>
      <c r="K773" t="s">
        <v>26</v>
      </c>
    </row>
    <row r="774" spans="1:11" x14ac:dyDescent="0.3">
      <c r="D774">
        <v>2</v>
      </c>
      <c r="E774" t="s">
        <v>25</v>
      </c>
      <c r="F774" s="2" t="s">
        <v>28</v>
      </c>
      <c r="G774" t="s">
        <v>3</v>
      </c>
      <c r="I774">
        <v>10</v>
      </c>
      <c r="J774">
        <v>0</v>
      </c>
      <c r="K774" t="s">
        <v>28</v>
      </c>
    </row>
    <row r="775" spans="1:11" x14ac:dyDescent="0.3">
      <c r="D775">
        <v>3</v>
      </c>
      <c r="E775" t="s">
        <v>25</v>
      </c>
      <c r="F775" s="2" t="s">
        <v>1</v>
      </c>
      <c r="G775" t="s">
        <v>3</v>
      </c>
      <c r="I775">
        <v>10</v>
      </c>
      <c r="J775">
        <v>0</v>
      </c>
      <c r="K775" t="s">
        <v>1</v>
      </c>
    </row>
    <row r="776" spans="1:11" x14ac:dyDescent="0.3">
      <c r="D776">
        <v>4</v>
      </c>
      <c r="E776" t="s">
        <v>25</v>
      </c>
      <c r="F776" s="2" t="s">
        <v>31</v>
      </c>
      <c r="G776" t="s">
        <v>3</v>
      </c>
      <c r="I776">
        <v>10</v>
      </c>
      <c r="J776">
        <v>0</v>
      </c>
      <c r="K776" t="s">
        <v>31</v>
      </c>
    </row>
    <row r="777" spans="1:11" x14ac:dyDescent="0.3">
      <c r="D777">
        <v>5</v>
      </c>
      <c r="E777" t="s">
        <v>25</v>
      </c>
      <c r="F777" s="2" t="s">
        <v>282</v>
      </c>
      <c r="G777" t="s">
        <v>3</v>
      </c>
      <c r="I777">
        <v>10</v>
      </c>
      <c r="J777">
        <v>0</v>
      </c>
      <c r="K777" t="s">
        <v>282</v>
      </c>
    </row>
    <row r="778" spans="1:11" x14ac:dyDescent="0.3">
      <c r="D778">
        <v>6</v>
      </c>
      <c r="E778" t="s">
        <v>25</v>
      </c>
      <c r="F778" s="2" t="s">
        <v>283</v>
      </c>
      <c r="G778" t="s">
        <v>3</v>
      </c>
      <c r="I778">
        <v>10</v>
      </c>
      <c r="J778">
        <v>0</v>
      </c>
      <c r="K778" t="s">
        <v>283</v>
      </c>
    </row>
    <row r="779" spans="1:11" x14ac:dyDescent="0.3">
      <c r="D779">
        <v>7</v>
      </c>
      <c r="E779" t="s">
        <v>25</v>
      </c>
      <c r="F779" s="2" t="s">
        <v>284</v>
      </c>
      <c r="G779" t="s">
        <v>3</v>
      </c>
      <c r="I779">
        <v>10</v>
      </c>
      <c r="J779">
        <v>0</v>
      </c>
      <c r="K779" t="s">
        <v>284</v>
      </c>
    </row>
    <row r="780" spans="1:11" x14ac:dyDescent="0.3">
      <c r="D780">
        <v>8</v>
      </c>
      <c r="E780" t="s">
        <v>25</v>
      </c>
      <c r="F780" s="2" t="s">
        <v>2</v>
      </c>
      <c r="G780" t="s">
        <v>3</v>
      </c>
      <c r="I780">
        <v>10</v>
      </c>
      <c r="J780">
        <v>0</v>
      </c>
      <c r="K780" t="s">
        <v>2</v>
      </c>
    </row>
    <row r="781" spans="1:11" x14ac:dyDescent="0.3">
      <c r="D781">
        <v>9</v>
      </c>
      <c r="E781" t="s">
        <v>25</v>
      </c>
      <c r="F781" s="2" t="s">
        <v>285</v>
      </c>
      <c r="G781" t="s">
        <v>3</v>
      </c>
      <c r="I781">
        <v>10</v>
      </c>
      <c r="J781">
        <v>0</v>
      </c>
      <c r="K781" t="s">
        <v>285</v>
      </c>
    </row>
    <row r="782" spans="1:11" x14ac:dyDescent="0.3">
      <c r="D782">
        <v>10</v>
      </c>
      <c r="E782" t="s">
        <v>25</v>
      </c>
      <c r="F782" s="2" t="s">
        <v>286</v>
      </c>
      <c r="G782" t="s">
        <v>3</v>
      </c>
      <c r="I782">
        <v>10</v>
      </c>
      <c r="J782">
        <v>0</v>
      </c>
      <c r="K782" t="s">
        <v>286</v>
      </c>
    </row>
    <row r="783" spans="1:11" x14ac:dyDescent="0.3">
      <c r="D783">
        <v>11</v>
      </c>
      <c r="E783" t="s">
        <v>25</v>
      </c>
      <c r="F783" s="2" t="s">
        <v>207</v>
      </c>
      <c r="G783" t="s">
        <v>5</v>
      </c>
      <c r="H783">
        <v>50</v>
      </c>
      <c r="K783" t="s">
        <v>207</v>
      </c>
    </row>
    <row r="784" spans="1:11" x14ac:dyDescent="0.3">
      <c r="D784">
        <v>12</v>
      </c>
      <c r="E784" t="s">
        <v>25</v>
      </c>
      <c r="F784" s="2" t="s">
        <v>210</v>
      </c>
      <c r="G784" t="s">
        <v>5</v>
      </c>
      <c r="H784">
        <v>50</v>
      </c>
      <c r="K784" t="s">
        <v>210</v>
      </c>
    </row>
    <row r="785" spans="4:11" x14ac:dyDescent="0.3">
      <c r="D785">
        <v>13</v>
      </c>
      <c r="E785" t="s">
        <v>25</v>
      </c>
      <c r="F785" s="2" t="s">
        <v>348</v>
      </c>
      <c r="G785" t="s">
        <v>5</v>
      </c>
      <c r="H785">
        <v>50</v>
      </c>
      <c r="K785" t="s">
        <v>348</v>
      </c>
    </row>
    <row r="786" spans="4:11" x14ac:dyDescent="0.3">
      <c r="D786">
        <v>14</v>
      </c>
      <c r="E786" t="s">
        <v>25</v>
      </c>
      <c r="F786" s="2" t="s">
        <v>349</v>
      </c>
      <c r="G786" t="s">
        <v>5</v>
      </c>
      <c r="H786">
        <v>50</v>
      </c>
      <c r="K786" t="s">
        <v>349</v>
      </c>
    </row>
    <row r="787" spans="4:11" x14ac:dyDescent="0.3">
      <c r="D787">
        <v>15</v>
      </c>
      <c r="E787" t="s">
        <v>25</v>
      </c>
      <c r="F787" s="2" t="s">
        <v>361</v>
      </c>
      <c r="G787" t="s">
        <v>5</v>
      </c>
      <c r="H787">
        <v>100</v>
      </c>
      <c r="K787" t="s">
        <v>361</v>
      </c>
    </row>
    <row r="788" spans="4:11" x14ac:dyDescent="0.3">
      <c r="D788">
        <v>16</v>
      </c>
      <c r="E788" t="s">
        <v>25</v>
      </c>
      <c r="F788" s="2" t="s">
        <v>362</v>
      </c>
      <c r="G788" t="s">
        <v>3</v>
      </c>
      <c r="I788">
        <v>10</v>
      </c>
      <c r="J788">
        <v>0</v>
      </c>
      <c r="K788" t="s">
        <v>362</v>
      </c>
    </row>
    <row r="789" spans="4:11" x14ac:dyDescent="0.3">
      <c r="D789">
        <v>17</v>
      </c>
      <c r="E789" t="s">
        <v>25</v>
      </c>
      <c r="F789" s="2" t="s">
        <v>68</v>
      </c>
      <c r="G789" t="s">
        <v>5</v>
      </c>
      <c r="H789">
        <v>50</v>
      </c>
      <c r="K789" t="s">
        <v>68</v>
      </c>
    </row>
    <row r="790" spans="4:11" x14ac:dyDescent="0.3">
      <c r="D790">
        <v>18</v>
      </c>
      <c r="E790" t="s">
        <v>25</v>
      </c>
      <c r="F790" s="2" t="s">
        <v>69</v>
      </c>
      <c r="G790" t="s">
        <v>5</v>
      </c>
      <c r="H790">
        <v>255</v>
      </c>
      <c r="K790" t="s">
        <v>69</v>
      </c>
    </row>
    <row r="791" spans="4:11" x14ac:dyDescent="0.3">
      <c r="D791">
        <v>19</v>
      </c>
      <c r="E791" t="s">
        <v>25</v>
      </c>
      <c r="F791" s="2" t="s">
        <v>287</v>
      </c>
      <c r="G791" t="s">
        <v>12</v>
      </c>
      <c r="I791">
        <v>53</v>
      </c>
      <c r="K791" t="s">
        <v>287</v>
      </c>
    </row>
    <row r="792" spans="4:11" x14ac:dyDescent="0.3">
      <c r="D792">
        <v>20</v>
      </c>
      <c r="E792" t="s">
        <v>25</v>
      </c>
      <c r="F792" s="2" t="s">
        <v>288</v>
      </c>
      <c r="G792" t="s">
        <v>12</v>
      </c>
      <c r="I792">
        <v>53</v>
      </c>
      <c r="K792" t="s">
        <v>288</v>
      </c>
    </row>
    <row r="793" spans="4:11" x14ac:dyDescent="0.3">
      <c r="D793">
        <v>21</v>
      </c>
      <c r="E793" t="s">
        <v>25</v>
      </c>
      <c r="F793" s="2" t="s">
        <v>289</v>
      </c>
      <c r="G793" t="s">
        <v>12</v>
      </c>
      <c r="I793">
        <v>53</v>
      </c>
      <c r="K793" t="s">
        <v>289</v>
      </c>
    </row>
    <row r="794" spans="4:11" x14ac:dyDescent="0.3">
      <c r="D794">
        <v>22</v>
      </c>
      <c r="E794" t="s">
        <v>25</v>
      </c>
      <c r="F794" s="2" t="s">
        <v>290</v>
      </c>
      <c r="G794" t="s">
        <v>12</v>
      </c>
      <c r="I794">
        <v>53</v>
      </c>
      <c r="K794" t="s">
        <v>290</v>
      </c>
    </row>
    <row r="795" spans="4:11" x14ac:dyDescent="0.3">
      <c r="D795">
        <v>23</v>
      </c>
      <c r="E795" t="s">
        <v>25</v>
      </c>
      <c r="F795" s="2" t="s">
        <v>291</v>
      </c>
      <c r="G795" t="s">
        <v>12</v>
      </c>
      <c r="I795">
        <v>53</v>
      </c>
      <c r="K795" t="s">
        <v>291</v>
      </c>
    </row>
    <row r="796" spans="4:11" x14ac:dyDescent="0.3">
      <c r="D796">
        <v>24</v>
      </c>
      <c r="E796" t="s">
        <v>25</v>
      </c>
      <c r="F796" s="2" t="s">
        <v>292</v>
      </c>
      <c r="G796" t="s">
        <v>12</v>
      </c>
      <c r="I796">
        <v>53</v>
      </c>
      <c r="K796" t="s">
        <v>292</v>
      </c>
    </row>
    <row r="797" spans="4:11" x14ac:dyDescent="0.3">
      <c r="D797">
        <v>25</v>
      </c>
      <c r="E797" t="s">
        <v>25</v>
      </c>
      <c r="F797" s="2" t="s">
        <v>293</v>
      </c>
      <c r="G797" t="s">
        <v>12</v>
      </c>
      <c r="I797">
        <v>53</v>
      </c>
      <c r="K797" t="s">
        <v>293</v>
      </c>
    </row>
    <row r="798" spans="4:11" x14ac:dyDescent="0.3">
      <c r="D798">
        <v>26</v>
      </c>
      <c r="E798" t="s">
        <v>25</v>
      </c>
      <c r="F798" s="2" t="s">
        <v>294</v>
      </c>
      <c r="G798" t="s">
        <v>12</v>
      </c>
      <c r="I798">
        <v>53</v>
      </c>
      <c r="K798" t="s">
        <v>294</v>
      </c>
    </row>
    <row r="799" spans="4:11" x14ac:dyDescent="0.3">
      <c r="D799">
        <v>27</v>
      </c>
      <c r="E799" t="s">
        <v>25</v>
      </c>
      <c r="F799" s="2" t="s">
        <v>295</v>
      </c>
      <c r="G799" t="s">
        <v>12</v>
      </c>
      <c r="I799">
        <v>53</v>
      </c>
      <c r="K799" t="s">
        <v>295</v>
      </c>
    </row>
    <row r="800" spans="4:11" x14ac:dyDescent="0.3">
      <c r="D800">
        <v>28</v>
      </c>
      <c r="E800" t="s">
        <v>25</v>
      </c>
      <c r="F800" s="2" t="s">
        <v>296</v>
      </c>
      <c r="G800" t="s">
        <v>12</v>
      </c>
      <c r="I800">
        <v>53</v>
      </c>
      <c r="K800" t="s">
        <v>296</v>
      </c>
    </row>
    <row r="801" spans="1:11" x14ac:dyDescent="0.3">
      <c r="D801">
        <v>29</v>
      </c>
      <c r="E801" t="s">
        <v>25</v>
      </c>
      <c r="F801" s="2" t="s">
        <v>297</v>
      </c>
      <c r="G801" t="s">
        <v>12</v>
      </c>
      <c r="I801">
        <v>53</v>
      </c>
      <c r="K801" t="s">
        <v>297</v>
      </c>
    </row>
    <row r="802" spans="1:11" x14ac:dyDescent="0.3">
      <c r="D802">
        <v>30</v>
      </c>
      <c r="E802" t="s">
        <v>25</v>
      </c>
      <c r="F802" s="2" t="s">
        <v>298</v>
      </c>
      <c r="G802" t="s">
        <v>12</v>
      </c>
      <c r="I802">
        <v>53</v>
      </c>
      <c r="K802" t="s">
        <v>298</v>
      </c>
    </row>
    <row r="803" spans="1:11" x14ac:dyDescent="0.3">
      <c r="D803">
        <v>31</v>
      </c>
      <c r="E803" t="s">
        <v>25</v>
      </c>
      <c r="F803" s="2" t="s">
        <v>299</v>
      </c>
      <c r="G803" t="s">
        <v>12</v>
      </c>
      <c r="I803">
        <v>53</v>
      </c>
      <c r="K803" t="s">
        <v>299</v>
      </c>
    </row>
    <row r="804" spans="1:11" x14ac:dyDescent="0.3">
      <c r="D804">
        <v>32</v>
      </c>
      <c r="E804" t="s">
        <v>25</v>
      </c>
      <c r="F804" s="2" t="s">
        <v>32</v>
      </c>
      <c r="G804" t="s">
        <v>33</v>
      </c>
      <c r="I804">
        <v>3</v>
      </c>
      <c r="K804" t="s">
        <v>32</v>
      </c>
    </row>
    <row r="805" spans="1:11" x14ac:dyDescent="0.3">
      <c r="A805" t="s">
        <v>512</v>
      </c>
    </row>
    <row r="806" spans="1:11" x14ac:dyDescent="0.3">
      <c r="A806" t="s">
        <v>513</v>
      </c>
    </row>
    <row r="807" spans="1:11" x14ac:dyDescent="0.3">
      <c r="D807">
        <v>1</v>
      </c>
      <c r="E807" t="s">
        <v>25</v>
      </c>
      <c r="F807" s="2" t="s">
        <v>26</v>
      </c>
      <c r="G807" t="s">
        <v>3</v>
      </c>
      <c r="I807">
        <v>10</v>
      </c>
      <c r="J807">
        <v>0</v>
      </c>
      <c r="K807" t="s">
        <v>26</v>
      </c>
    </row>
    <row r="808" spans="1:11" x14ac:dyDescent="0.3">
      <c r="D808">
        <v>2</v>
      </c>
      <c r="E808" t="s">
        <v>25</v>
      </c>
      <c r="F808" s="2" t="s">
        <v>28</v>
      </c>
      <c r="G808" t="s">
        <v>3</v>
      </c>
      <c r="I808">
        <v>10</v>
      </c>
      <c r="J808">
        <v>0</v>
      </c>
      <c r="K808" t="s">
        <v>28</v>
      </c>
    </row>
    <row r="809" spans="1:11" x14ac:dyDescent="0.3">
      <c r="D809">
        <v>3</v>
      </c>
      <c r="E809" t="s">
        <v>25</v>
      </c>
      <c r="F809" s="2" t="s">
        <v>1</v>
      </c>
      <c r="G809" t="s">
        <v>3</v>
      </c>
      <c r="I809">
        <v>10</v>
      </c>
      <c r="J809">
        <v>0</v>
      </c>
      <c r="K809" t="s">
        <v>1</v>
      </c>
    </row>
    <row r="810" spans="1:11" x14ac:dyDescent="0.3">
      <c r="D810">
        <v>4</v>
      </c>
      <c r="E810" t="s">
        <v>25</v>
      </c>
      <c r="F810" s="2" t="s">
        <v>31</v>
      </c>
      <c r="G810" t="s">
        <v>3</v>
      </c>
      <c r="I810">
        <v>10</v>
      </c>
      <c r="J810">
        <v>0</v>
      </c>
      <c r="K810" t="s">
        <v>31</v>
      </c>
    </row>
    <row r="811" spans="1:11" x14ac:dyDescent="0.3">
      <c r="D811">
        <v>5</v>
      </c>
      <c r="E811" t="s">
        <v>25</v>
      </c>
      <c r="F811" s="2" t="s">
        <v>282</v>
      </c>
      <c r="G811" t="s">
        <v>3</v>
      </c>
      <c r="I811">
        <v>10</v>
      </c>
      <c r="J811">
        <v>0</v>
      </c>
      <c r="K811" t="s">
        <v>282</v>
      </c>
    </row>
    <row r="812" spans="1:11" x14ac:dyDescent="0.3">
      <c r="D812">
        <v>6</v>
      </c>
      <c r="E812" t="s">
        <v>25</v>
      </c>
      <c r="F812" s="2" t="s">
        <v>283</v>
      </c>
      <c r="G812" t="s">
        <v>3</v>
      </c>
      <c r="I812">
        <v>10</v>
      </c>
      <c r="J812">
        <v>0</v>
      </c>
      <c r="K812" t="s">
        <v>283</v>
      </c>
    </row>
    <row r="813" spans="1:11" x14ac:dyDescent="0.3">
      <c r="D813">
        <v>7</v>
      </c>
      <c r="E813" t="s">
        <v>25</v>
      </c>
      <c r="F813" s="2" t="s">
        <v>284</v>
      </c>
      <c r="G813" t="s">
        <v>3</v>
      </c>
      <c r="I813">
        <v>10</v>
      </c>
      <c r="J813">
        <v>0</v>
      </c>
      <c r="K813" t="s">
        <v>284</v>
      </c>
    </row>
    <row r="814" spans="1:11" x14ac:dyDescent="0.3">
      <c r="D814">
        <v>8</v>
      </c>
      <c r="E814" t="s">
        <v>25</v>
      </c>
      <c r="F814" s="2" t="s">
        <v>2</v>
      </c>
      <c r="G814" t="s">
        <v>3</v>
      </c>
      <c r="I814">
        <v>10</v>
      </c>
      <c r="J814">
        <v>0</v>
      </c>
      <c r="K814" t="s">
        <v>2</v>
      </c>
    </row>
    <row r="815" spans="1:11" x14ac:dyDescent="0.3">
      <c r="D815">
        <v>9</v>
      </c>
      <c r="E815" t="s">
        <v>25</v>
      </c>
      <c r="F815" s="2" t="s">
        <v>285</v>
      </c>
      <c r="G815" t="s">
        <v>3</v>
      </c>
      <c r="I815">
        <v>10</v>
      </c>
      <c r="J815">
        <v>0</v>
      </c>
      <c r="K815" t="s">
        <v>285</v>
      </c>
    </row>
    <row r="816" spans="1:11" x14ac:dyDescent="0.3">
      <c r="D816">
        <v>10</v>
      </c>
      <c r="E816" t="s">
        <v>25</v>
      </c>
      <c r="F816" s="2" t="s">
        <v>286</v>
      </c>
      <c r="G816" t="s">
        <v>3</v>
      </c>
      <c r="I816">
        <v>10</v>
      </c>
      <c r="J816">
        <v>0</v>
      </c>
      <c r="K816" t="s">
        <v>286</v>
      </c>
    </row>
    <row r="817" spans="4:11" x14ac:dyDescent="0.3">
      <c r="D817">
        <v>11</v>
      </c>
      <c r="E817" t="s">
        <v>25</v>
      </c>
      <c r="F817" s="2" t="s">
        <v>207</v>
      </c>
      <c r="G817" t="s">
        <v>5</v>
      </c>
      <c r="H817">
        <v>50</v>
      </c>
      <c r="K817" t="s">
        <v>207</v>
      </c>
    </row>
    <row r="818" spans="4:11" x14ac:dyDescent="0.3">
      <c r="D818">
        <v>12</v>
      </c>
      <c r="E818" t="s">
        <v>25</v>
      </c>
      <c r="F818" s="2" t="s">
        <v>210</v>
      </c>
      <c r="G818" t="s">
        <v>5</v>
      </c>
      <c r="H818">
        <v>50</v>
      </c>
      <c r="K818" t="s">
        <v>210</v>
      </c>
    </row>
    <row r="819" spans="4:11" x14ac:dyDescent="0.3">
      <c r="D819">
        <v>13</v>
      </c>
      <c r="E819" t="s">
        <v>25</v>
      </c>
      <c r="F819" s="2" t="s">
        <v>348</v>
      </c>
      <c r="G819" t="s">
        <v>5</v>
      </c>
      <c r="H819">
        <v>50</v>
      </c>
      <c r="K819" t="s">
        <v>348</v>
      </c>
    </row>
    <row r="820" spans="4:11" x14ac:dyDescent="0.3">
      <c r="D820">
        <v>14</v>
      </c>
      <c r="E820" t="s">
        <v>25</v>
      </c>
      <c r="F820" s="2" t="s">
        <v>349</v>
      </c>
      <c r="G820" t="s">
        <v>5</v>
      </c>
      <c r="H820">
        <v>50</v>
      </c>
      <c r="K820" t="s">
        <v>349</v>
      </c>
    </row>
    <row r="821" spans="4:11" x14ac:dyDescent="0.3">
      <c r="D821">
        <v>15</v>
      </c>
      <c r="E821" t="s">
        <v>25</v>
      </c>
      <c r="F821" s="2" t="s">
        <v>361</v>
      </c>
      <c r="G821" t="s">
        <v>5</v>
      </c>
      <c r="H821">
        <v>100</v>
      </c>
      <c r="K821" t="s">
        <v>361</v>
      </c>
    </row>
    <row r="822" spans="4:11" x14ac:dyDescent="0.3">
      <c r="D822">
        <v>16</v>
      </c>
      <c r="E822" t="s">
        <v>25</v>
      </c>
      <c r="F822" s="2" t="s">
        <v>362</v>
      </c>
      <c r="G822" t="s">
        <v>3</v>
      </c>
      <c r="I822">
        <v>10</v>
      </c>
      <c r="J822">
        <v>0</v>
      </c>
      <c r="K822" t="s">
        <v>362</v>
      </c>
    </row>
    <row r="823" spans="4:11" x14ac:dyDescent="0.3">
      <c r="D823">
        <v>17</v>
      </c>
      <c r="E823" t="s">
        <v>25</v>
      </c>
      <c r="F823" s="2" t="s">
        <v>68</v>
      </c>
      <c r="G823" t="s">
        <v>5</v>
      </c>
      <c r="H823">
        <v>50</v>
      </c>
      <c r="K823" t="s">
        <v>68</v>
      </c>
    </row>
    <row r="824" spans="4:11" x14ac:dyDescent="0.3">
      <c r="D824">
        <v>18</v>
      </c>
      <c r="E824" t="s">
        <v>25</v>
      </c>
      <c r="F824" s="2" t="s">
        <v>69</v>
      </c>
      <c r="G824" t="s">
        <v>5</v>
      </c>
      <c r="H824">
        <v>255</v>
      </c>
      <c r="K824" t="s">
        <v>69</v>
      </c>
    </row>
    <row r="825" spans="4:11" x14ac:dyDescent="0.3">
      <c r="D825">
        <v>19</v>
      </c>
      <c r="E825" t="s">
        <v>25</v>
      </c>
      <c r="F825" s="2" t="s">
        <v>287</v>
      </c>
      <c r="G825" t="s">
        <v>12</v>
      </c>
      <c r="I825">
        <v>53</v>
      </c>
      <c r="K825" t="s">
        <v>287</v>
      </c>
    </row>
    <row r="826" spans="4:11" x14ac:dyDescent="0.3">
      <c r="D826">
        <v>20</v>
      </c>
      <c r="E826" t="s">
        <v>25</v>
      </c>
      <c r="F826" s="2" t="s">
        <v>288</v>
      </c>
      <c r="G826" t="s">
        <v>12</v>
      </c>
      <c r="I826">
        <v>53</v>
      </c>
      <c r="K826" t="s">
        <v>288</v>
      </c>
    </row>
    <row r="827" spans="4:11" x14ac:dyDescent="0.3">
      <c r="D827">
        <v>21</v>
      </c>
      <c r="E827" t="s">
        <v>25</v>
      </c>
      <c r="F827" s="2" t="s">
        <v>289</v>
      </c>
      <c r="G827" t="s">
        <v>12</v>
      </c>
      <c r="I827">
        <v>53</v>
      </c>
      <c r="K827" t="s">
        <v>289</v>
      </c>
    </row>
    <row r="828" spans="4:11" x14ac:dyDescent="0.3">
      <c r="D828">
        <v>22</v>
      </c>
      <c r="E828" t="s">
        <v>25</v>
      </c>
      <c r="F828" s="2" t="s">
        <v>290</v>
      </c>
      <c r="G828" t="s">
        <v>12</v>
      </c>
      <c r="I828">
        <v>53</v>
      </c>
      <c r="K828" t="s">
        <v>290</v>
      </c>
    </row>
    <row r="829" spans="4:11" x14ac:dyDescent="0.3">
      <c r="D829">
        <v>23</v>
      </c>
      <c r="E829" t="s">
        <v>25</v>
      </c>
      <c r="F829" s="2" t="s">
        <v>291</v>
      </c>
      <c r="G829" t="s">
        <v>12</v>
      </c>
      <c r="I829">
        <v>53</v>
      </c>
      <c r="K829" t="s">
        <v>291</v>
      </c>
    </row>
    <row r="830" spans="4:11" x14ac:dyDescent="0.3">
      <c r="D830">
        <v>24</v>
      </c>
      <c r="E830" t="s">
        <v>25</v>
      </c>
      <c r="F830" s="2" t="s">
        <v>292</v>
      </c>
      <c r="G830" t="s">
        <v>12</v>
      </c>
      <c r="I830">
        <v>53</v>
      </c>
      <c r="K830" t="s">
        <v>292</v>
      </c>
    </row>
    <row r="831" spans="4:11" x14ac:dyDescent="0.3">
      <c r="D831">
        <v>25</v>
      </c>
      <c r="E831" t="s">
        <v>25</v>
      </c>
      <c r="F831" s="2" t="s">
        <v>293</v>
      </c>
      <c r="G831" t="s">
        <v>12</v>
      </c>
      <c r="I831">
        <v>53</v>
      </c>
      <c r="K831" t="s">
        <v>293</v>
      </c>
    </row>
    <row r="832" spans="4:11" x14ac:dyDescent="0.3">
      <c r="D832">
        <v>26</v>
      </c>
      <c r="E832" t="s">
        <v>25</v>
      </c>
      <c r="F832" s="2" t="s">
        <v>294</v>
      </c>
      <c r="G832" t="s">
        <v>12</v>
      </c>
      <c r="I832">
        <v>53</v>
      </c>
      <c r="K832" t="s">
        <v>294</v>
      </c>
    </row>
    <row r="833" spans="1:11" x14ac:dyDescent="0.3">
      <c r="D833">
        <v>27</v>
      </c>
      <c r="E833" t="s">
        <v>25</v>
      </c>
      <c r="F833" s="2" t="s">
        <v>295</v>
      </c>
      <c r="G833" t="s">
        <v>12</v>
      </c>
      <c r="I833">
        <v>53</v>
      </c>
      <c r="K833" t="s">
        <v>295</v>
      </c>
    </row>
    <row r="834" spans="1:11" x14ac:dyDescent="0.3">
      <c r="D834">
        <v>28</v>
      </c>
      <c r="E834" t="s">
        <v>25</v>
      </c>
      <c r="F834" s="2" t="s">
        <v>296</v>
      </c>
      <c r="G834" t="s">
        <v>12</v>
      </c>
      <c r="I834">
        <v>53</v>
      </c>
      <c r="K834" t="s">
        <v>296</v>
      </c>
    </row>
    <row r="835" spans="1:11" x14ac:dyDescent="0.3">
      <c r="D835">
        <v>29</v>
      </c>
      <c r="E835" t="s">
        <v>25</v>
      </c>
      <c r="F835" s="2" t="s">
        <v>297</v>
      </c>
      <c r="G835" t="s">
        <v>12</v>
      </c>
      <c r="I835">
        <v>53</v>
      </c>
      <c r="K835" t="s">
        <v>297</v>
      </c>
    </row>
    <row r="836" spans="1:11" x14ac:dyDescent="0.3">
      <c r="D836">
        <v>30</v>
      </c>
      <c r="E836" t="s">
        <v>25</v>
      </c>
      <c r="F836" s="2" t="s">
        <v>298</v>
      </c>
      <c r="G836" t="s">
        <v>12</v>
      </c>
      <c r="I836">
        <v>53</v>
      </c>
      <c r="K836" t="s">
        <v>298</v>
      </c>
    </row>
    <row r="837" spans="1:11" x14ac:dyDescent="0.3">
      <c r="D837">
        <v>31</v>
      </c>
      <c r="E837" t="s">
        <v>25</v>
      </c>
      <c r="F837" s="2" t="s">
        <v>299</v>
      </c>
      <c r="G837" t="s">
        <v>12</v>
      </c>
      <c r="I837">
        <v>53</v>
      </c>
      <c r="K837" t="s">
        <v>299</v>
      </c>
    </row>
    <row r="838" spans="1:11" x14ac:dyDescent="0.3">
      <c r="D838">
        <v>32</v>
      </c>
      <c r="E838" t="s">
        <v>25</v>
      </c>
      <c r="F838" s="2" t="s">
        <v>32</v>
      </c>
      <c r="G838" t="s">
        <v>33</v>
      </c>
      <c r="I838">
        <v>3</v>
      </c>
      <c r="K838" t="s">
        <v>32</v>
      </c>
    </row>
    <row r="839" spans="1:11" x14ac:dyDescent="0.3">
      <c r="A839" t="s">
        <v>514</v>
      </c>
    </row>
    <row r="840" spans="1:11" x14ac:dyDescent="0.3">
      <c r="A840" t="s">
        <v>515</v>
      </c>
    </row>
    <row r="841" spans="1:11" x14ac:dyDescent="0.3">
      <c r="D841">
        <v>1</v>
      </c>
      <c r="E841" t="s">
        <v>25</v>
      </c>
      <c r="F841" s="2" t="s">
        <v>26</v>
      </c>
      <c r="G841" t="s">
        <v>3</v>
      </c>
      <c r="I841">
        <v>10</v>
      </c>
      <c r="J841">
        <v>0</v>
      </c>
      <c r="K841" t="s">
        <v>26</v>
      </c>
    </row>
    <row r="842" spans="1:11" x14ac:dyDescent="0.3">
      <c r="D842">
        <v>2</v>
      </c>
      <c r="E842" t="s">
        <v>25</v>
      </c>
      <c r="F842" s="2" t="s">
        <v>28</v>
      </c>
      <c r="G842" t="s">
        <v>3</v>
      </c>
      <c r="I842">
        <v>10</v>
      </c>
      <c r="J842">
        <v>0</v>
      </c>
      <c r="K842" t="s">
        <v>28</v>
      </c>
    </row>
    <row r="843" spans="1:11" x14ac:dyDescent="0.3">
      <c r="D843">
        <v>3</v>
      </c>
      <c r="E843" t="s">
        <v>25</v>
      </c>
      <c r="F843" s="2" t="s">
        <v>1</v>
      </c>
      <c r="G843" t="s">
        <v>3</v>
      </c>
      <c r="I843">
        <v>10</v>
      </c>
      <c r="J843">
        <v>0</v>
      </c>
      <c r="K843" t="s">
        <v>1</v>
      </c>
    </row>
    <row r="844" spans="1:11" x14ac:dyDescent="0.3">
      <c r="A844" t="s">
        <v>516</v>
      </c>
    </row>
    <row r="845" spans="1:11" x14ac:dyDescent="0.3">
      <c r="A845" t="s">
        <v>517</v>
      </c>
    </row>
    <row r="846" spans="1:11" x14ac:dyDescent="0.3">
      <c r="D846">
        <v>1</v>
      </c>
      <c r="E846" t="s">
        <v>25</v>
      </c>
      <c r="F846" s="2" t="s">
        <v>26</v>
      </c>
      <c r="G846" t="s">
        <v>3</v>
      </c>
      <c r="I846">
        <v>10</v>
      </c>
      <c r="J846">
        <v>0</v>
      </c>
      <c r="K846" t="s">
        <v>26</v>
      </c>
    </row>
    <row r="847" spans="1:11" x14ac:dyDescent="0.3">
      <c r="D847">
        <v>2</v>
      </c>
      <c r="E847" t="s">
        <v>25</v>
      </c>
      <c r="F847" s="2" t="s">
        <v>28</v>
      </c>
      <c r="G847" t="s">
        <v>3</v>
      </c>
      <c r="I847">
        <v>10</v>
      </c>
      <c r="J847">
        <v>0</v>
      </c>
      <c r="K847" t="s">
        <v>28</v>
      </c>
    </row>
    <row r="848" spans="1:11" x14ac:dyDescent="0.3">
      <c r="D848">
        <v>3</v>
      </c>
      <c r="E848" t="s">
        <v>25</v>
      </c>
      <c r="F848" s="2" t="s">
        <v>27</v>
      </c>
      <c r="G848" t="s">
        <v>3</v>
      </c>
      <c r="I848">
        <v>10</v>
      </c>
      <c r="J848">
        <v>0</v>
      </c>
      <c r="K848" t="s">
        <v>27</v>
      </c>
    </row>
    <row r="849" spans="4:11" x14ac:dyDescent="0.3">
      <c r="D849">
        <v>4</v>
      </c>
      <c r="E849" t="s">
        <v>25</v>
      </c>
      <c r="F849" s="2" t="s">
        <v>31</v>
      </c>
      <c r="G849" t="s">
        <v>3</v>
      </c>
      <c r="I849">
        <v>10</v>
      </c>
      <c r="J849">
        <v>0</v>
      </c>
      <c r="K849" t="s">
        <v>31</v>
      </c>
    </row>
    <row r="850" spans="4:11" x14ac:dyDescent="0.3">
      <c r="D850">
        <v>5</v>
      </c>
      <c r="E850" t="s">
        <v>25</v>
      </c>
      <c r="F850" s="2" t="s">
        <v>1</v>
      </c>
      <c r="G850" t="s">
        <v>3</v>
      </c>
      <c r="I850">
        <v>10</v>
      </c>
      <c r="J850">
        <v>0</v>
      </c>
      <c r="K850" t="s">
        <v>1</v>
      </c>
    </row>
    <row r="851" spans="4:11" x14ac:dyDescent="0.3">
      <c r="D851">
        <v>6</v>
      </c>
      <c r="E851" t="s">
        <v>25</v>
      </c>
      <c r="F851" s="2" t="s">
        <v>2</v>
      </c>
      <c r="G851" t="s">
        <v>3</v>
      </c>
      <c r="I851">
        <v>10</v>
      </c>
      <c r="J851">
        <v>0</v>
      </c>
      <c r="K851" t="s">
        <v>2</v>
      </c>
    </row>
    <row r="852" spans="4:11" x14ac:dyDescent="0.3">
      <c r="D852">
        <v>7</v>
      </c>
      <c r="E852" t="s">
        <v>25</v>
      </c>
      <c r="F852" s="2" t="s">
        <v>4</v>
      </c>
      <c r="G852" t="s">
        <v>5</v>
      </c>
      <c r="H852">
        <v>255</v>
      </c>
      <c r="K852" t="s">
        <v>4</v>
      </c>
    </row>
    <row r="853" spans="4:11" x14ac:dyDescent="0.3">
      <c r="D853">
        <v>8</v>
      </c>
      <c r="E853" t="s">
        <v>25</v>
      </c>
      <c r="F853" s="2" t="s">
        <v>6</v>
      </c>
      <c r="G853" t="s">
        <v>3</v>
      </c>
      <c r="I853">
        <v>10</v>
      </c>
      <c r="J853">
        <v>0</v>
      </c>
      <c r="K853" t="s">
        <v>6</v>
      </c>
    </row>
    <row r="854" spans="4:11" x14ac:dyDescent="0.3">
      <c r="D854">
        <v>9</v>
      </c>
      <c r="E854" t="s">
        <v>25</v>
      </c>
      <c r="F854" s="2" t="s">
        <v>7</v>
      </c>
      <c r="G854" t="s">
        <v>3</v>
      </c>
      <c r="I854">
        <v>10</v>
      </c>
      <c r="J854">
        <v>0</v>
      </c>
      <c r="K854" t="s">
        <v>7</v>
      </c>
    </row>
    <row r="855" spans="4:11" x14ac:dyDescent="0.3">
      <c r="D855">
        <v>10</v>
      </c>
      <c r="E855" t="s">
        <v>25</v>
      </c>
      <c r="F855" s="2" t="s">
        <v>8</v>
      </c>
      <c r="G855" t="s">
        <v>3</v>
      </c>
      <c r="I855">
        <v>10</v>
      </c>
      <c r="J855">
        <v>0</v>
      </c>
      <c r="K855" t="s">
        <v>8</v>
      </c>
    </row>
    <row r="856" spans="4:11" x14ac:dyDescent="0.3">
      <c r="D856">
        <v>11</v>
      </c>
      <c r="E856" t="s">
        <v>25</v>
      </c>
      <c r="F856" s="2" t="s">
        <v>9</v>
      </c>
      <c r="G856" t="s">
        <v>3</v>
      </c>
      <c r="I856">
        <v>10</v>
      </c>
      <c r="J856">
        <v>0</v>
      </c>
      <c r="K856" t="s">
        <v>9</v>
      </c>
    </row>
    <row r="857" spans="4:11" x14ac:dyDescent="0.3">
      <c r="D857">
        <v>12</v>
      </c>
      <c r="E857" t="s">
        <v>25</v>
      </c>
      <c r="F857" s="2" t="s">
        <v>10</v>
      </c>
      <c r="G857" t="s">
        <v>12</v>
      </c>
      <c r="I857">
        <v>53</v>
      </c>
      <c r="K857" t="s">
        <v>10</v>
      </c>
    </row>
    <row r="858" spans="4:11" x14ac:dyDescent="0.3">
      <c r="D858">
        <v>13</v>
      </c>
      <c r="E858" t="s">
        <v>25</v>
      </c>
      <c r="F858" s="2" t="s">
        <v>11</v>
      </c>
      <c r="G858" t="s">
        <v>12</v>
      </c>
      <c r="I858">
        <v>53</v>
      </c>
      <c r="K858">
        <v>1</v>
      </c>
    </row>
    <row r="859" spans="4:11" x14ac:dyDescent="0.3">
      <c r="D859">
        <v>14</v>
      </c>
      <c r="E859" t="s">
        <v>25</v>
      </c>
      <c r="F859" s="2" t="s">
        <v>13</v>
      </c>
      <c r="G859" t="s">
        <v>12</v>
      </c>
      <c r="I859">
        <v>53</v>
      </c>
      <c r="K859">
        <v>2</v>
      </c>
    </row>
    <row r="860" spans="4:11" x14ac:dyDescent="0.3">
      <c r="D860">
        <v>15</v>
      </c>
      <c r="E860" t="s">
        <v>25</v>
      </c>
      <c r="F860" s="2" t="s">
        <v>14</v>
      </c>
      <c r="G860" t="s">
        <v>12</v>
      </c>
      <c r="I860">
        <v>53</v>
      </c>
      <c r="K860">
        <v>3</v>
      </c>
    </row>
    <row r="861" spans="4:11" x14ac:dyDescent="0.3">
      <c r="D861">
        <v>16</v>
      </c>
      <c r="E861" t="s">
        <v>25</v>
      </c>
      <c r="F861" s="2" t="s">
        <v>15</v>
      </c>
      <c r="G861" t="s">
        <v>12</v>
      </c>
      <c r="I861">
        <v>53</v>
      </c>
      <c r="K861">
        <v>4</v>
      </c>
    </row>
    <row r="862" spans="4:11" x14ac:dyDescent="0.3">
      <c r="D862">
        <v>17</v>
      </c>
      <c r="E862" t="s">
        <v>25</v>
      </c>
      <c r="F862" s="2" t="s">
        <v>16</v>
      </c>
      <c r="G862" t="s">
        <v>12</v>
      </c>
      <c r="I862">
        <v>53</v>
      </c>
      <c r="K862">
        <v>5</v>
      </c>
    </row>
    <row r="863" spans="4:11" x14ac:dyDescent="0.3">
      <c r="D863">
        <v>18</v>
      </c>
      <c r="E863" t="s">
        <v>25</v>
      </c>
      <c r="F863" s="2" t="s">
        <v>17</v>
      </c>
      <c r="G863" t="s">
        <v>12</v>
      </c>
      <c r="I863">
        <v>53</v>
      </c>
      <c r="K863">
        <v>6</v>
      </c>
    </row>
    <row r="864" spans="4:11" x14ac:dyDescent="0.3">
      <c r="D864">
        <v>19</v>
      </c>
      <c r="E864" t="s">
        <v>25</v>
      </c>
      <c r="F864" s="2" t="s">
        <v>18</v>
      </c>
      <c r="G864" t="s">
        <v>12</v>
      </c>
      <c r="I864">
        <v>53</v>
      </c>
      <c r="K864">
        <v>7</v>
      </c>
    </row>
    <row r="865" spans="1:11" x14ac:dyDescent="0.3">
      <c r="D865">
        <v>20</v>
      </c>
      <c r="E865" t="s">
        <v>25</v>
      </c>
      <c r="F865" s="2" t="s">
        <v>19</v>
      </c>
      <c r="G865" t="s">
        <v>12</v>
      </c>
      <c r="I865">
        <v>53</v>
      </c>
      <c r="K865">
        <v>8</v>
      </c>
    </row>
    <row r="866" spans="1:11" x14ac:dyDescent="0.3">
      <c r="D866">
        <v>21</v>
      </c>
      <c r="E866" t="s">
        <v>25</v>
      </c>
      <c r="F866" s="2" t="s">
        <v>20</v>
      </c>
      <c r="G866" t="s">
        <v>12</v>
      </c>
      <c r="I866">
        <v>53</v>
      </c>
      <c r="K866">
        <v>9</v>
      </c>
    </row>
    <row r="867" spans="1:11" x14ac:dyDescent="0.3">
      <c r="D867">
        <v>22</v>
      </c>
      <c r="E867" t="s">
        <v>25</v>
      </c>
      <c r="F867" s="2" t="s">
        <v>21</v>
      </c>
      <c r="G867" t="s">
        <v>12</v>
      </c>
      <c r="I867">
        <v>53</v>
      </c>
      <c r="K867">
        <v>10</v>
      </c>
    </row>
    <row r="868" spans="1:11" x14ac:dyDescent="0.3">
      <c r="D868">
        <v>23</v>
      </c>
      <c r="E868" t="s">
        <v>25</v>
      </c>
      <c r="F868" s="2" t="s">
        <v>22</v>
      </c>
      <c r="G868" t="s">
        <v>12</v>
      </c>
      <c r="I868">
        <v>53</v>
      </c>
      <c r="K868">
        <v>11</v>
      </c>
    </row>
    <row r="869" spans="1:11" x14ac:dyDescent="0.3">
      <c r="D869">
        <v>24</v>
      </c>
      <c r="E869" t="s">
        <v>25</v>
      </c>
      <c r="F869" s="2" t="s">
        <v>23</v>
      </c>
      <c r="G869" t="s">
        <v>12</v>
      </c>
      <c r="I869">
        <v>53</v>
      </c>
      <c r="K869">
        <v>12</v>
      </c>
    </row>
    <row r="870" spans="1:11" x14ac:dyDescent="0.3">
      <c r="D870">
        <v>25</v>
      </c>
      <c r="E870" t="s">
        <v>25</v>
      </c>
      <c r="F870" s="2" t="s">
        <v>24</v>
      </c>
      <c r="G870" t="s">
        <v>5</v>
      </c>
      <c r="H870">
        <v>-1</v>
      </c>
      <c r="K870" t="s">
        <v>24</v>
      </c>
    </row>
    <row r="871" spans="1:11" x14ac:dyDescent="0.3">
      <c r="D871">
        <v>26</v>
      </c>
      <c r="E871" t="s">
        <v>25</v>
      </c>
      <c r="F871" s="2" t="s">
        <v>32</v>
      </c>
      <c r="G871" t="s">
        <v>33</v>
      </c>
      <c r="I871">
        <v>3</v>
      </c>
      <c r="K871" t="s">
        <v>32</v>
      </c>
    </row>
    <row r="872" spans="1:11" x14ac:dyDescent="0.3">
      <c r="A872" t="s">
        <v>518</v>
      </c>
    </row>
    <row r="873" spans="1:11" x14ac:dyDescent="0.3">
      <c r="A873" t="s">
        <v>519</v>
      </c>
    </row>
    <row r="874" spans="1:11" x14ac:dyDescent="0.3">
      <c r="D874">
        <v>1</v>
      </c>
      <c r="E874" t="s">
        <v>25</v>
      </c>
      <c r="F874" s="2" t="s">
        <v>26</v>
      </c>
      <c r="G874" t="s">
        <v>3</v>
      </c>
      <c r="I874">
        <v>10</v>
      </c>
      <c r="J874">
        <v>0</v>
      </c>
      <c r="K874" t="s">
        <v>26</v>
      </c>
    </row>
    <row r="875" spans="1:11" x14ac:dyDescent="0.3">
      <c r="D875">
        <v>2</v>
      </c>
      <c r="E875" t="s">
        <v>25</v>
      </c>
      <c r="F875" s="2" t="s">
        <v>28</v>
      </c>
      <c r="G875" t="s">
        <v>3</v>
      </c>
      <c r="I875">
        <v>10</v>
      </c>
      <c r="J875">
        <v>0</v>
      </c>
      <c r="K875" t="s">
        <v>28</v>
      </c>
    </row>
    <row r="876" spans="1:11" x14ac:dyDescent="0.3">
      <c r="D876">
        <v>3</v>
      </c>
      <c r="E876" t="s">
        <v>25</v>
      </c>
      <c r="F876" s="2" t="s">
        <v>27</v>
      </c>
      <c r="G876" t="s">
        <v>3</v>
      </c>
      <c r="I876">
        <v>10</v>
      </c>
      <c r="J876">
        <v>0</v>
      </c>
      <c r="K876" t="s">
        <v>27</v>
      </c>
    </row>
    <row r="877" spans="1:11" x14ac:dyDescent="0.3">
      <c r="D877">
        <v>4</v>
      </c>
      <c r="E877" t="s">
        <v>25</v>
      </c>
      <c r="F877" s="2" t="s">
        <v>31</v>
      </c>
      <c r="G877" t="s">
        <v>3</v>
      </c>
      <c r="I877">
        <v>10</v>
      </c>
      <c r="J877">
        <v>0</v>
      </c>
      <c r="K877" t="s">
        <v>31</v>
      </c>
    </row>
    <row r="878" spans="1:11" x14ac:dyDescent="0.3">
      <c r="D878">
        <v>5</v>
      </c>
      <c r="E878" t="s">
        <v>25</v>
      </c>
      <c r="F878" s="2" t="s">
        <v>1</v>
      </c>
      <c r="G878" t="s">
        <v>3</v>
      </c>
      <c r="I878">
        <v>10</v>
      </c>
      <c r="J878">
        <v>0</v>
      </c>
      <c r="K878" t="s">
        <v>1</v>
      </c>
    </row>
    <row r="879" spans="1:11" x14ac:dyDescent="0.3">
      <c r="D879">
        <v>6</v>
      </c>
      <c r="E879" t="s">
        <v>25</v>
      </c>
      <c r="F879" s="2" t="s">
        <v>2</v>
      </c>
      <c r="G879" t="s">
        <v>3</v>
      </c>
      <c r="I879">
        <v>10</v>
      </c>
      <c r="J879">
        <v>0</v>
      </c>
      <c r="K879" t="s">
        <v>2</v>
      </c>
    </row>
    <row r="880" spans="1:11" x14ac:dyDescent="0.3">
      <c r="D880">
        <v>7</v>
      </c>
      <c r="E880" t="s">
        <v>25</v>
      </c>
      <c r="F880" s="2" t="s">
        <v>4</v>
      </c>
      <c r="G880" t="s">
        <v>5</v>
      </c>
      <c r="H880">
        <v>255</v>
      </c>
      <c r="K880" t="s">
        <v>4</v>
      </c>
    </row>
    <row r="881" spans="4:11" x14ac:dyDescent="0.3">
      <c r="D881">
        <v>8</v>
      </c>
      <c r="E881" t="s">
        <v>25</v>
      </c>
      <c r="F881" s="2" t="s">
        <v>6</v>
      </c>
      <c r="G881" t="s">
        <v>3</v>
      </c>
      <c r="I881">
        <v>10</v>
      </c>
      <c r="J881">
        <v>0</v>
      </c>
      <c r="K881" t="s">
        <v>6</v>
      </c>
    </row>
    <row r="882" spans="4:11" x14ac:dyDescent="0.3">
      <c r="D882">
        <v>9</v>
      </c>
      <c r="E882" t="s">
        <v>25</v>
      </c>
      <c r="F882" s="2" t="s">
        <v>7</v>
      </c>
      <c r="G882" t="s">
        <v>3</v>
      </c>
      <c r="I882">
        <v>10</v>
      </c>
      <c r="J882">
        <v>0</v>
      </c>
      <c r="K882" t="s">
        <v>7</v>
      </c>
    </row>
    <row r="883" spans="4:11" x14ac:dyDescent="0.3">
      <c r="D883">
        <v>10</v>
      </c>
      <c r="E883" t="s">
        <v>25</v>
      </c>
      <c r="F883" s="2" t="s">
        <v>8</v>
      </c>
      <c r="G883" t="s">
        <v>3</v>
      </c>
      <c r="I883">
        <v>10</v>
      </c>
      <c r="J883">
        <v>0</v>
      </c>
      <c r="K883" t="s">
        <v>8</v>
      </c>
    </row>
    <row r="884" spans="4:11" x14ac:dyDescent="0.3">
      <c r="D884">
        <v>11</v>
      </c>
      <c r="E884" t="s">
        <v>25</v>
      </c>
      <c r="F884" s="2" t="s">
        <v>9</v>
      </c>
      <c r="G884" t="s">
        <v>3</v>
      </c>
      <c r="I884">
        <v>10</v>
      </c>
      <c r="J884">
        <v>0</v>
      </c>
      <c r="K884" t="s">
        <v>9</v>
      </c>
    </row>
    <row r="885" spans="4:11" x14ac:dyDescent="0.3">
      <c r="D885">
        <v>12</v>
      </c>
      <c r="E885" t="s">
        <v>25</v>
      </c>
      <c r="F885" s="2" t="s">
        <v>10</v>
      </c>
      <c r="G885" t="s">
        <v>12</v>
      </c>
      <c r="I885">
        <v>53</v>
      </c>
      <c r="K885" t="s">
        <v>10</v>
      </c>
    </row>
    <row r="886" spans="4:11" x14ac:dyDescent="0.3">
      <c r="D886">
        <v>13</v>
      </c>
      <c r="E886" t="s">
        <v>25</v>
      </c>
      <c r="F886" s="2" t="s">
        <v>11</v>
      </c>
      <c r="G886" t="s">
        <v>12</v>
      </c>
      <c r="I886">
        <v>53</v>
      </c>
      <c r="K886">
        <v>1</v>
      </c>
    </row>
    <row r="887" spans="4:11" x14ac:dyDescent="0.3">
      <c r="D887">
        <v>14</v>
      </c>
      <c r="E887" t="s">
        <v>25</v>
      </c>
      <c r="F887" s="2" t="s">
        <v>13</v>
      </c>
      <c r="G887" t="s">
        <v>12</v>
      </c>
      <c r="I887">
        <v>53</v>
      </c>
      <c r="K887">
        <v>2</v>
      </c>
    </row>
    <row r="888" spans="4:11" x14ac:dyDescent="0.3">
      <c r="D888">
        <v>15</v>
      </c>
      <c r="E888" t="s">
        <v>25</v>
      </c>
      <c r="F888" s="2" t="s">
        <v>14</v>
      </c>
      <c r="G888" t="s">
        <v>12</v>
      </c>
      <c r="I888">
        <v>53</v>
      </c>
      <c r="K888">
        <v>3</v>
      </c>
    </row>
    <row r="889" spans="4:11" x14ac:dyDescent="0.3">
      <c r="D889">
        <v>16</v>
      </c>
      <c r="E889" t="s">
        <v>25</v>
      </c>
      <c r="F889" s="2" t="s">
        <v>15</v>
      </c>
      <c r="G889" t="s">
        <v>12</v>
      </c>
      <c r="I889">
        <v>53</v>
      </c>
      <c r="K889">
        <v>4</v>
      </c>
    </row>
    <row r="890" spans="4:11" x14ac:dyDescent="0.3">
      <c r="D890">
        <v>17</v>
      </c>
      <c r="E890" t="s">
        <v>25</v>
      </c>
      <c r="F890" s="2" t="s">
        <v>16</v>
      </c>
      <c r="G890" t="s">
        <v>12</v>
      </c>
      <c r="I890">
        <v>53</v>
      </c>
      <c r="K890">
        <v>5</v>
      </c>
    </row>
    <row r="891" spans="4:11" x14ac:dyDescent="0.3">
      <c r="D891">
        <v>18</v>
      </c>
      <c r="E891" t="s">
        <v>25</v>
      </c>
      <c r="F891" s="2" t="s">
        <v>17</v>
      </c>
      <c r="G891" t="s">
        <v>12</v>
      </c>
      <c r="I891">
        <v>53</v>
      </c>
      <c r="K891">
        <v>6</v>
      </c>
    </row>
    <row r="892" spans="4:11" x14ac:dyDescent="0.3">
      <c r="D892">
        <v>19</v>
      </c>
      <c r="E892" t="s">
        <v>25</v>
      </c>
      <c r="F892" s="2" t="s">
        <v>18</v>
      </c>
      <c r="G892" t="s">
        <v>12</v>
      </c>
      <c r="I892">
        <v>53</v>
      </c>
      <c r="K892">
        <v>7</v>
      </c>
    </row>
    <row r="893" spans="4:11" x14ac:dyDescent="0.3">
      <c r="D893">
        <v>20</v>
      </c>
      <c r="E893" t="s">
        <v>25</v>
      </c>
      <c r="F893" s="2" t="s">
        <v>19</v>
      </c>
      <c r="G893" t="s">
        <v>12</v>
      </c>
      <c r="I893">
        <v>53</v>
      </c>
      <c r="K893">
        <v>8</v>
      </c>
    </row>
    <row r="894" spans="4:11" x14ac:dyDescent="0.3">
      <c r="D894">
        <v>21</v>
      </c>
      <c r="E894" t="s">
        <v>25</v>
      </c>
      <c r="F894" s="2" t="s">
        <v>20</v>
      </c>
      <c r="G894" t="s">
        <v>12</v>
      </c>
      <c r="I894">
        <v>53</v>
      </c>
      <c r="K894">
        <v>9</v>
      </c>
    </row>
    <row r="895" spans="4:11" x14ac:dyDescent="0.3">
      <c r="D895">
        <v>22</v>
      </c>
      <c r="E895" t="s">
        <v>25</v>
      </c>
      <c r="F895" s="2" t="s">
        <v>21</v>
      </c>
      <c r="G895" t="s">
        <v>12</v>
      </c>
      <c r="I895">
        <v>53</v>
      </c>
      <c r="K895">
        <v>10</v>
      </c>
    </row>
    <row r="896" spans="4:11" x14ac:dyDescent="0.3">
      <c r="D896">
        <v>23</v>
      </c>
      <c r="E896" t="s">
        <v>25</v>
      </c>
      <c r="F896" s="2" t="s">
        <v>22</v>
      </c>
      <c r="G896" t="s">
        <v>12</v>
      </c>
      <c r="I896">
        <v>53</v>
      </c>
      <c r="K896">
        <v>11</v>
      </c>
    </row>
    <row r="897" spans="1:11" x14ac:dyDescent="0.3">
      <c r="D897">
        <v>24</v>
      </c>
      <c r="E897" t="s">
        <v>25</v>
      </c>
      <c r="F897" s="2" t="s">
        <v>23</v>
      </c>
      <c r="G897" t="s">
        <v>12</v>
      </c>
      <c r="I897">
        <v>53</v>
      </c>
      <c r="K897">
        <v>12</v>
      </c>
    </row>
    <row r="898" spans="1:11" x14ac:dyDescent="0.3">
      <c r="D898">
        <v>25</v>
      </c>
      <c r="E898" t="s">
        <v>25</v>
      </c>
      <c r="F898" s="2" t="s">
        <v>24</v>
      </c>
      <c r="G898" t="s">
        <v>5</v>
      </c>
      <c r="H898">
        <v>-1</v>
      </c>
      <c r="K898" t="s">
        <v>24</v>
      </c>
    </row>
    <row r="899" spans="1:11" x14ac:dyDescent="0.3">
      <c r="D899">
        <v>26</v>
      </c>
      <c r="E899" t="s">
        <v>25</v>
      </c>
      <c r="F899" s="2" t="s">
        <v>32</v>
      </c>
      <c r="G899" t="s">
        <v>33</v>
      </c>
      <c r="I899">
        <v>3</v>
      </c>
      <c r="K899" t="s">
        <v>32</v>
      </c>
    </row>
    <row r="900" spans="1:11" x14ac:dyDescent="0.3">
      <c r="D900">
        <v>27</v>
      </c>
      <c r="E900" t="s">
        <v>25</v>
      </c>
      <c r="F900" s="2" t="s">
        <v>36</v>
      </c>
      <c r="G900" t="s">
        <v>37</v>
      </c>
      <c r="K900" t="s">
        <v>36</v>
      </c>
    </row>
    <row r="901" spans="1:11" x14ac:dyDescent="0.3">
      <c r="A901" t="s">
        <v>520</v>
      </c>
    </row>
    <row r="902" spans="1:11" x14ac:dyDescent="0.3">
      <c r="A902" t="s">
        <v>521</v>
      </c>
    </row>
    <row r="903" spans="1:11" x14ac:dyDescent="0.3">
      <c r="D903">
        <v>1</v>
      </c>
      <c r="E903" t="s">
        <v>25</v>
      </c>
      <c r="F903" s="2" t="s">
        <v>26</v>
      </c>
      <c r="G903" t="s">
        <v>3</v>
      </c>
      <c r="I903">
        <v>10</v>
      </c>
      <c r="J903">
        <v>0</v>
      </c>
      <c r="K903" t="s">
        <v>26</v>
      </c>
    </row>
    <row r="904" spans="1:11" x14ac:dyDescent="0.3">
      <c r="D904">
        <v>2</v>
      </c>
      <c r="E904" t="s">
        <v>25</v>
      </c>
      <c r="F904" s="2" t="s">
        <v>28</v>
      </c>
      <c r="G904" t="s">
        <v>3</v>
      </c>
      <c r="I904">
        <v>10</v>
      </c>
      <c r="J904">
        <v>0</v>
      </c>
      <c r="K904" t="s">
        <v>28</v>
      </c>
    </row>
    <row r="905" spans="1:11" x14ac:dyDescent="0.3">
      <c r="D905">
        <v>3</v>
      </c>
      <c r="E905" t="s">
        <v>25</v>
      </c>
      <c r="F905" s="2" t="s">
        <v>27</v>
      </c>
      <c r="G905" t="s">
        <v>3</v>
      </c>
      <c r="I905">
        <v>10</v>
      </c>
      <c r="J905">
        <v>0</v>
      </c>
      <c r="K905" t="s">
        <v>27</v>
      </c>
    </row>
    <row r="906" spans="1:11" x14ac:dyDescent="0.3">
      <c r="D906">
        <v>4</v>
      </c>
      <c r="E906" t="s">
        <v>25</v>
      </c>
      <c r="F906" s="2" t="s">
        <v>31</v>
      </c>
      <c r="G906" t="s">
        <v>3</v>
      </c>
      <c r="I906">
        <v>10</v>
      </c>
      <c r="J906">
        <v>0</v>
      </c>
      <c r="K906" t="s">
        <v>31</v>
      </c>
    </row>
    <row r="907" spans="1:11" x14ac:dyDescent="0.3">
      <c r="D907">
        <v>5</v>
      </c>
      <c r="E907" t="s">
        <v>25</v>
      </c>
      <c r="F907" s="2" t="s">
        <v>1</v>
      </c>
      <c r="G907" t="s">
        <v>3</v>
      </c>
      <c r="I907">
        <v>10</v>
      </c>
      <c r="J907">
        <v>0</v>
      </c>
      <c r="K907" t="s">
        <v>1</v>
      </c>
    </row>
    <row r="908" spans="1:11" x14ac:dyDescent="0.3">
      <c r="D908">
        <v>6</v>
      </c>
      <c r="E908" t="s">
        <v>25</v>
      </c>
      <c r="F908" s="2" t="s">
        <v>32</v>
      </c>
      <c r="G908" t="s">
        <v>33</v>
      </c>
      <c r="I908">
        <v>3</v>
      </c>
      <c r="K908" t="s">
        <v>32</v>
      </c>
    </row>
    <row r="909" spans="1:11" x14ac:dyDescent="0.3">
      <c r="A909" t="s">
        <v>522</v>
      </c>
    </row>
    <row r="910" spans="1:11" x14ac:dyDescent="0.3">
      <c r="A910" t="s">
        <v>523</v>
      </c>
    </row>
    <row r="911" spans="1:11" x14ac:dyDescent="0.3">
      <c r="D911">
        <v>1</v>
      </c>
      <c r="E911" t="s">
        <v>25</v>
      </c>
      <c r="F911" s="2" t="s">
        <v>26</v>
      </c>
      <c r="G911" t="s">
        <v>3</v>
      </c>
      <c r="I911">
        <v>10</v>
      </c>
      <c r="J911">
        <v>0</v>
      </c>
      <c r="K911" t="s">
        <v>26</v>
      </c>
    </row>
    <row r="912" spans="1:11" x14ac:dyDescent="0.3">
      <c r="D912">
        <v>2</v>
      </c>
      <c r="E912" t="s">
        <v>25</v>
      </c>
      <c r="F912" s="2" t="s">
        <v>28</v>
      </c>
      <c r="G912" t="s">
        <v>3</v>
      </c>
      <c r="I912">
        <v>10</v>
      </c>
      <c r="J912">
        <v>0</v>
      </c>
      <c r="K912" t="s">
        <v>28</v>
      </c>
    </row>
    <row r="913" spans="4:11" x14ac:dyDescent="0.3">
      <c r="D913">
        <v>3</v>
      </c>
      <c r="E913" t="s">
        <v>25</v>
      </c>
      <c r="F913" s="2" t="s">
        <v>1</v>
      </c>
      <c r="G913" t="s">
        <v>3</v>
      </c>
      <c r="I913">
        <v>10</v>
      </c>
      <c r="J913">
        <v>0</v>
      </c>
      <c r="K913" t="s">
        <v>1</v>
      </c>
    </row>
    <row r="914" spans="4:11" x14ac:dyDescent="0.3">
      <c r="D914">
        <v>4</v>
      </c>
      <c r="E914" t="s">
        <v>25</v>
      </c>
      <c r="F914" s="2" t="s">
        <v>31</v>
      </c>
      <c r="G914" t="s">
        <v>3</v>
      </c>
      <c r="I914">
        <v>10</v>
      </c>
      <c r="J914">
        <v>0</v>
      </c>
      <c r="K914" t="s">
        <v>31</v>
      </c>
    </row>
    <row r="915" spans="4:11" x14ac:dyDescent="0.3">
      <c r="D915">
        <v>5</v>
      </c>
      <c r="E915" t="s">
        <v>25</v>
      </c>
      <c r="F915" s="2" t="s">
        <v>282</v>
      </c>
      <c r="G915" t="s">
        <v>3</v>
      </c>
      <c r="I915">
        <v>10</v>
      </c>
      <c r="J915">
        <v>0</v>
      </c>
      <c r="K915" t="s">
        <v>282</v>
      </c>
    </row>
    <row r="916" spans="4:11" x14ac:dyDescent="0.3">
      <c r="D916">
        <v>6</v>
      </c>
      <c r="E916" t="s">
        <v>25</v>
      </c>
      <c r="F916" s="2" t="s">
        <v>283</v>
      </c>
      <c r="G916" t="s">
        <v>3</v>
      </c>
      <c r="I916">
        <v>10</v>
      </c>
      <c r="J916">
        <v>0</v>
      </c>
      <c r="K916" t="s">
        <v>283</v>
      </c>
    </row>
    <row r="917" spans="4:11" x14ac:dyDescent="0.3">
      <c r="D917">
        <v>7</v>
      </c>
      <c r="E917" t="s">
        <v>25</v>
      </c>
      <c r="F917" s="2" t="s">
        <v>284</v>
      </c>
      <c r="G917" t="s">
        <v>3</v>
      </c>
      <c r="I917">
        <v>10</v>
      </c>
      <c r="J917">
        <v>0</v>
      </c>
      <c r="K917" t="s">
        <v>284</v>
      </c>
    </row>
    <row r="918" spans="4:11" x14ac:dyDescent="0.3">
      <c r="D918">
        <v>8</v>
      </c>
      <c r="E918" t="s">
        <v>25</v>
      </c>
      <c r="F918" s="2" t="s">
        <v>2</v>
      </c>
      <c r="G918" t="s">
        <v>3</v>
      </c>
      <c r="I918">
        <v>10</v>
      </c>
      <c r="J918">
        <v>0</v>
      </c>
      <c r="K918" t="s">
        <v>2</v>
      </c>
    </row>
    <row r="919" spans="4:11" x14ac:dyDescent="0.3">
      <c r="D919">
        <v>9</v>
      </c>
      <c r="E919" t="s">
        <v>25</v>
      </c>
      <c r="F919" s="2" t="s">
        <v>285</v>
      </c>
      <c r="G919" t="s">
        <v>3</v>
      </c>
      <c r="I919">
        <v>10</v>
      </c>
      <c r="J919">
        <v>0</v>
      </c>
      <c r="K919" t="s">
        <v>285</v>
      </c>
    </row>
    <row r="920" spans="4:11" x14ac:dyDescent="0.3">
      <c r="D920">
        <v>10</v>
      </c>
      <c r="E920" t="s">
        <v>25</v>
      </c>
      <c r="F920" s="2" t="s">
        <v>286</v>
      </c>
      <c r="G920" t="s">
        <v>3</v>
      </c>
      <c r="I920">
        <v>10</v>
      </c>
      <c r="J920">
        <v>0</v>
      </c>
      <c r="K920" t="s">
        <v>286</v>
      </c>
    </row>
    <row r="921" spans="4:11" x14ac:dyDescent="0.3">
      <c r="D921">
        <v>11</v>
      </c>
      <c r="E921" t="s">
        <v>25</v>
      </c>
      <c r="F921" s="2" t="s">
        <v>207</v>
      </c>
      <c r="G921" t="s">
        <v>5</v>
      </c>
      <c r="H921">
        <v>50</v>
      </c>
      <c r="K921" t="s">
        <v>207</v>
      </c>
    </row>
    <row r="922" spans="4:11" x14ac:dyDescent="0.3">
      <c r="D922">
        <v>12</v>
      </c>
      <c r="E922" t="s">
        <v>25</v>
      </c>
      <c r="F922" s="2" t="s">
        <v>210</v>
      </c>
      <c r="G922" t="s">
        <v>5</v>
      </c>
      <c r="H922">
        <v>50</v>
      </c>
      <c r="K922" t="s">
        <v>210</v>
      </c>
    </row>
    <row r="923" spans="4:11" x14ac:dyDescent="0.3">
      <c r="D923">
        <v>13</v>
      </c>
      <c r="E923" t="s">
        <v>25</v>
      </c>
      <c r="F923" s="2" t="s">
        <v>348</v>
      </c>
      <c r="G923" t="s">
        <v>5</v>
      </c>
      <c r="H923">
        <v>50</v>
      </c>
      <c r="K923" t="s">
        <v>348</v>
      </c>
    </row>
    <row r="924" spans="4:11" x14ac:dyDescent="0.3">
      <c r="D924">
        <v>14</v>
      </c>
      <c r="E924" t="s">
        <v>25</v>
      </c>
      <c r="F924" s="2" t="s">
        <v>349</v>
      </c>
      <c r="G924" t="s">
        <v>5</v>
      </c>
      <c r="H924">
        <v>50</v>
      </c>
      <c r="K924" t="s">
        <v>349</v>
      </c>
    </row>
    <row r="925" spans="4:11" x14ac:dyDescent="0.3">
      <c r="D925">
        <v>15</v>
      </c>
      <c r="E925" t="s">
        <v>25</v>
      </c>
      <c r="F925" s="2" t="s">
        <v>361</v>
      </c>
      <c r="G925" t="s">
        <v>5</v>
      </c>
      <c r="H925">
        <v>100</v>
      </c>
      <c r="K925" t="s">
        <v>361</v>
      </c>
    </row>
    <row r="926" spans="4:11" x14ac:dyDescent="0.3">
      <c r="D926">
        <v>16</v>
      </c>
      <c r="E926" t="s">
        <v>25</v>
      </c>
      <c r="F926" s="2" t="s">
        <v>362</v>
      </c>
      <c r="G926" t="s">
        <v>3</v>
      </c>
      <c r="I926">
        <v>10</v>
      </c>
      <c r="J926">
        <v>0</v>
      </c>
      <c r="K926" t="s">
        <v>362</v>
      </c>
    </row>
    <row r="927" spans="4:11" x14ac:dyDescent="0.3">
      <c r="D927">
        <v>17</v>
      </c>
      <c r="E927" t="s">
        <v>25</v>
      </c>
      <c r="F927" s="2" t="s">
        <v>68</v>
      </c>
      <c r="G927" t="s">
        <v>5</v>
      </c>
      <c r="H927">
        <v>50</v>
      </c>
      <c r="K927" t="s">
        <v>68</v>
      </c>
    </row>
    <row r="928" spans="4:11" x14ac:dyDescent="0.3">
      <c r="D928">
        <v>18</v>
      </c>
      <c r="E928" t="s">
        <v>25</v>
      </c>
      <c r="F928" s="2" t="s">
        <v>69</v>
      </c>
      <c r="G928" t="s">
        <v>5</v>
      </c>
      <c r="H928">
        <v>255</v>
      </c>
      <c r="K928" t="s">
        <v>69</v>
      </c>
    </row>
    <row r="929" spans="1:11" x14ac:dyDescent="0.3">
      <c r="D929">
        <v>19</v>
      </c>
      <c r="E929" t="s">
        <v>25</v>
      </c>
      <c r="F929" s="2" t="s">
        <v>287</v>
      </c>
      <c r="G929" t="s">
        <v>12</v>
      </c>
      <c r="I929">
        <v>53</v>
      </c>
      <c r="K929" t="s">
        <v>287</v>
      </c>
    </row>
    <row r="930" spans="1:11" x14ac:dyDescent="0.3">
      <c r="D930">
        <v>20</v>
      </c>
      <c r="E930" t="s">
        <v>25</v>
      </c>
      <c r="F930" s="2" t="s">
        <v>288</v>
      </c>
      <c r="G930" t="s">
        <v>12</v>
      </c>
      <c r="I930">
        <v>53</v>
      </c>
      <c r="K930" t="s">
        <v>288</v>
      </c>
    </row>
    <row r="931" spans="1:11" x14ac:dyDescent="0.3">
      <c r="D931">
        <v>21</v>
      </c>
      <c r="E931" t="s">
        <v>25</v>
      </c>
      <c r="F931" s="2" t="s">
        <v>289</v>
      </c>
      <c r="G931" t="s">
        <v>12</v>
      </c>
      <c r="I931">
        <v>53</v>
      </c>
      <c r="K931" t="s">
        <v>289</v>
      </c>
    </row>
    <row r="932" spans="1:11" x14ac:dyDescent="0.3">
      <c r="D932">
        <v>22</v>
      </c>
      <c r="E932" t="s">
        <v>25</v>
      </c>
      <c r="F932" s="2" t="s">
        <v>290</v>
      </c>
      <c r="G932" t="s">
        <v>12</v>
      </c>
      <c r="I932">
        <v>53</v>
      </c>
      <c r="K932" t="s">
        <v>290</v>
      </c>
    </row>
    <row r="933" spans="1:11" x14ac:dyDescent="0.3">
      <c r="D933">
        <v>23</v>
      </c>
      <c r="E933" t="s">
        <v>25</v>
      </c>
      <c r="F933" s="2" t="s">
        <v>291</v>
      </c>
      <c r="G933" t="s">
        <v>12</v>
      </c>
      <c r="I933">
        <v>53</v>
      </c>
      <c r="K933" t="s">
        <v>291</v>
      </c>
    </row>
    <row r="934" spans="1:11" x14ac:dyDescent="0.3">
      <c r="D934">
        <v>24</v>
      </c>
      <c r="E934" t="s">
        <v>25</v>
      </c>
      <c r="F934" s="2" t="s">
        <v>292</v>
      </c>
      <c r="G934" t="s">
        <v>12</v>
      </c>
      <c r="I934">
        <v>53</v>
      </c>
      <c r="K934" t="s">
        <v>292</v>
      </c>
    </row>
    <row r="935" spans="1:11" x14ac:dyDescent="0.3">
      <c r="D935">
        <v>25</v>
      </c>
      <c r="E935" t="s">
        <v>25</v>
      </c>
      <c r="F935" s="2" t="s">
        <v>293</v>
      </c>
      <c r="G935" t="s">
        <v>12</v>
      </c>
      <c r="I935">
        <v>53</v>
      </c>
      <c r="K935" t="s">
        <v>293</v>
      </c>
    </row>
    <row r="936" spans="1:11" x14ac:dyDescent="0.3">
      <c r="D936">
        <v>26</v>
      </c>
      <c r="E936" t="s">
        <v>25</v>
      </c>
      <c r="F936" s="2" t="s">
        <v>294</v>
      </c>
      <c r="G936" t="s">
        <v>12</v>
      </c>
      <c r="I936">
        <v>53</v>
      </c>
      <c r="K936" t="s">
        <v>294</v>
      </c>
    </row>
    <row r="937" spans="1:11" x14ac:dyDescent="0.3">
      <c r="D937">
        <v>27</v>
      </c>
      <c r="E937" t="s">
        <v>25</v>
      </c>
      <c r="F937" s="2" t="s">
        <v>295</v>
      </c>
      <c r="G937" t="s">
        <v>12</v>
      </c>
      <c r="I937">
        <v>53</v>
      </c>
      <c r="K937" t="s">
        <v>295</v>
      </c>
    </row>
    <row r="938" spans="1:11" x14ac:dyDescent="0.3">
      <c r="D938">
        <v>28</v>
      </c>
      <c r="E938" t="s">
        <v>25</v>
      </c>
      <c r="F938" s="2" t="s">
        <v>296</v>
      </c>
      <c r="G938" t="s">
        <v>12</v>
      </c>
      <c r="I938">
        <v>53</v>
      </c>
      <c r="K938" t="s">
        <v>296</v>
      </c>
    </row>
    <row r="939" spans="1:11" x14ac:dyDescent="0.3">
      <c r="D939">
        <v>29</v>
      </c>
      <c r="E939" t="s">
        <v>25</v>
      </c>
      <c r="F939" s="2" t="s">
        <v>297</v>
      </c>
      <c r="G939" t="s">
        <v>12</v>
      </c>
      <c r="I939">
        <v>53</v>
      </c>
      <c r="K939" t="s">
        <v>297</v>
      </c>
    </row>
    <row r="940" spans="1:11" x14ac:dyDescent="0.3">
      <c r="D940">
        <v>30</v>
      </c>
      <c r="E940" t="s">
        <v>25</v>
      </c>
      <c r="F940" s="2" t="s">
        <v>298</v>
      </c>
      <c r="G940" t="s">
        <v>12</v>
      </c>
      <c r="I940">
        <v>53</v>
      </c>
      <c r="K940" t="s">
        <v>298</v>
      </c>
    </row>
    <row r="941" spans="1:11" x14ac:dyDescent="0.3">
      <c r="D941">
        <v>31</v>
      </c>
      <c r="E941" t="s">
        <v>25</v>
      </c>
      <c r="F941" s="2" t="s">
        <v>299</v>
      </c>
      <c r="G941" t="s">
        <v>12</v>
      </c>
      <c r="I941">
        <v>53</v>
      </c>
      <c r="K941" t="s">
        <v>299</v>
      </c>
    </row>
    <row r="942" spans="1:11" x14ac:dyDescent="0.3">
      <c r="D942">
        <v>32</v>
      </c>
      <c r="E942" t="s">
        <v>25</v>
      </c>
      <c r="F942" s="2" t="s">
        <v>32</v>
      </c>
      <c r="G942" t="s">
        <v>33</v>
      </c>
      <c r="I942">
        <v>3</v>
      </c>
      <c r="K942" t="s">
        <v>32</v>
      </c>
    </row>
    <row r="943" spans="1:11" x14ac:dyDescent="0.3">
      <c r="A943" t="s">
        <v>524</v>
      </c>
    </row>
    <row r="944" spans="1:11" x14ac:dyDescent="0.3">
      <c r="A944" t="s">
        <v>525</v>
      </c>
    </row>
    <row r="945" spans="4:11" x14ac:dyDescent="0.3">
      <c r="D945">
        <v>1</v>
      </c>
      <c r="E945" t="s">
        <v>25</v>
      </c>
      <c r="F945" s="2" t="s">
        <v>26</v>
      </c>
      <c r="G945" t="s">
        <v>3</v>
      </c>
      <c r="I945">
        <v>10</v>
      </c>
      <c r="J945">
        <v>0</v>
      </c>
      <c r="K945" t="s">
        <v>26</v>
      </c>
    </row>
    <row r="946" spans="4:11" x14ac:dyDescent="0.3">
      <c r="D946">
        <v>2</v>
      </c>
      <c r="E946" t="s">
        <v>25</v>
      </c>
      <c r="F946" s="2" t="s">
        <v>28</v>
      </c>
      <c r="G946" t="s">
        <v>3</v>
      </c>
      <c r="I946">
        <v>10</v>
      </c>
      <c r="J946">
        <v>0</v>
      </c>
      <c r="K946" t="s">
        <v>28</v>
      </c>
    </row>
    <row r="947" spans="4:11" x14ac:dyDescent="0.3">
      <c r="D947">
        <v>3</v>
      </c>
      <c r="E947" t="s">
        <v>25</v>
      </c>
      <c r="F947" s="2" t="s">
        <v>1</v>
      </c>
      <c r="G947" t="s">
        <v>3</v>
      </c>
      <c r="I947">
        <v>10</v>
      </c>
      <c r="J947">
        <v>0</v>
      </c>
      <c r="K947" t="s">
        <v>1</v>
      </c>
    </row>
    <row r="948" spans="4:11" x14ac:dyDescent="0.3">
      <c r="D948">
        <v>4</v>
      </c>
      <c r="E948" t="s">
        <v>25</v>
      </c>
      <c r="F948" s="2" t="s">
        <v>31</v>
      </c>
      <c r="G948" t="s">
        <v>3</v>
      </c>
      <c r="I948">
        <v>10</v>
      </c>
      <c r="J948">
        <v>0</v>
      </c>
      <c r="K948" t="s">
        <v>31</v>
      </c>
    </row>
    <row r="949" spans="4:11" x14ac:dyDescent="0.3">
      <c r="D949">
        <v>5</v>
      </c>
      <c r="E949" t="s">
        <v>25</v>
      </c>
      <c r="F949" s="2" t="s">
        <v>282</v>
      </c>
      <c r="G949" t="s">
        <v>3</v>
      </c>
      <c r="I949">
        <v>10</v>
      </c>
      <c r="J949">
        <v>0</v>
      </c>
      <c r="K949" t="s">
        <v>282</v>
      </c>
    </row>
    <row r="950" spans="4:11" x14ac:dyDescent="0.3">
      <c r="D950">
        <v>6</v>
      </c>
      <c r="E950" t="s">
        <v>25</v>
      </c>
      <c r="F950" s="2" t="s">
        <v>283</v>
      </c>
      <c r="G950" t="s">
        <v>3</v>
      </c>
      <c r="I950">
        <v>10</v>
      </c>
      <c r="J950">
        <v>0</v>
      </c>
      <c r="K950" t="s">
        <v>283</v>
      </c>
    </row>
    <row r="951" spans="4:11" x14ac:dyDescent="0.3">
      <c r="D951">
        <v>7</v>
      </c>
      <c r="E951" t="s">
        <v>25</v>
      </c>
      <c r="F951" s="2" t="s">
        <v>284</v>
      </c>
      <c r="G951" t="s">
        <v>3</v>
      </c>
      <c r="I951">
        <v>10</v>
      </c>
      <c r="J951">
        <v>0</v>
      </c>
      <c r="K951" t="s">
        <v>284</v>
      </c>
    </row>
    <row r="952" spans="4:11" x14ac:dyDescent="0.3">
      <c r="D952">
        <v>8</v>
      </c>
      <c r="E952" t="s">
        <v>25</v>
      </c>
      <c r="F952" s="2" t="s">
        <v>2</v>
      </c>
      <c r="G952" t="s">
        <v>3</v>
      </c>
      <c r="I952">
        <v>10</v>
      </c>
      <c r="J952">
        <v>0</v>
      </c>
      <c r="K952" t="s">
        <v>2</v>
      </c>
    </row>
    <row r="953" spans="4:11" x14ac:dyDescent="0.3">
      <c r="D953">
        <v>9</v>
      </c>
      <c r="E953" t="s">
        <v>25</v>
      </c>
      <c r="F953" s="2" t="s">
        <v>285</v>
      </c>
      <c r="G953" t="s">
        <v>3</v>
      </c>
      <c r="I953">
        <v>10</v>
      </c>
      <c r="J953">
        <v>0</v>
      </c>
      <c r="K953" t="s">
        <v>285</v>
      </c>
    </row>
    <row r="954" spans="4:11" x14ac:dyDescent="0.3">
      <c r="D954">
        <v>10</v>
      </c>
      <c r="E954" t="s">
        <v>25</v>
      </c>
      <c r="F954" s="2" t="s">
        <v>286</v>
      </c>
      <c r="G954" t="s">
        <v>3</v>
      </c>
      <c r="I954">
        <v>10</v>
      </c>
      <c r="J954">
        <v>0</v>
      </c>
      <c r="K954" t="s">
        <v>286</v>
      </c>
    </row>
    <row r="955" spans="4:11" x14ac:dyDescent="0.3">
      <c r="D955">
        <v>11</v>
      </c>
      <c r="E955" t="s">
        <v>25</v>
      </c>
      <c r="F955" s="2" t="s">
        <v>207</v>
      </c>
      <c r="G955" t="s">
        <v>5</v>
      </c>
      <c r="H955">
        <v>50</v>
      </c>
      <c r="K955" t="s">
        <v>207</v>
      </c>
    </row>
    <row r="956" spans="4:11" x14ac:dyDescent="0.3">
      <c r="D956">
        <v>12</v>
      </c>
      <c r="E956" t="s">
        <v>25</v>
      </c>
      <c r="F956" s="2" t="s">
        <v>210</v>
      </c>
      <c r="G956" t="s">
        <v>5</v>
      </c>
      <c r="H956">
        <v>50</v>
      </c>
      <c r="K956" t="s">
        <v>210</v>
      </c>
    </row>
    <row r="957" spans="4:11" x14ac:dyDescent="0.3">
      <c r="D957">
        <v>13</v>
      </c>
      <c r="E957" t="s">
        <v>25</v>
      </c>
      <c r="F957" s="2" t="s">
        <v>348</v>
      </c>
      <c r="G957" t="s">
        <v>5</v>
      </c>
      <c r="H957">
        <v>50</v>
      </c>
      <c r="K957" t="s">
        <v>348</v>
      </c>
    </row>
    <row r="958" spans="4:11" x14ac:dyDescent="0.3">
      <c r="D958">
        <v>14</v>
      </c>
      <c r="E958" t="s">
        <v>25</v>
      </c>
      <c r="F958" s="2" t="s">
        <v>349</v>
      </c>
      <c r="G958" t="s">
        <v>5</v>
      </c>
      <c r="H958">
        <v>50</v>
      </c>
      <c r="K958" t="s">
        <v>349</v>
      </c>
    </row>
    <row r="959" spans="4:11" x14ac:dyDescent="0.3">
      <c r="D959">
        <v>15</v>
      </c>
      <c r="E959" t="s">
        <v>25</v>
      </c>
      <c r="F959" s="2" t="s">
        <v>361</v>
      </c>
      <c r="G959" t="s">
        <v>5</v>
      </c>
      <c r="H959">
        <v>100</v>
      </c>
      <c r="K959" t="s">
        <v>361</v>
      </c>
    </row>
    <row r="960" spans="4:11" x14ac:dyDescent="0.3">
      <c r="D960">
        <v>16</v>
      </c>
      <c r="E960" t="s">
        <v>25</v>
      </c>
      <c r="F960" s="2" t="s">
        <v>362</v>
      </c>
      <c r="G960" t="s">
        <v>3</v>
      </c>
      <c r="I960">
        <v>10</v>
      </c>
      <c r="J960">
        <v>0</v>
      </c>
      <c r="K960" t="s">
        <v>362</v>
      </c>
    </row>
    <row r="961" spans="4:11" x14ac:dyDescent="0.3">
      <c r="D961">
        <v>17</v>
      </c>
      <c r="E961" t="s">
        <v>25</v>
      </c>
      <c r="F961" s="2" t="s">
        <v>68</v>
      </c>
      <c r="G961" t="s">
        <v>5</v>
      </c>
      <c r="H961">
        <v>50</v>
      </c>
      <c r="K961" t="s">
        <v>68</v>
      </c>
    </row>
    <row r="962" spans="4:11" x14ac:dyDescent="0.3">
      <c r="D962">
        <v>18</v>
      </c>
      <c r="E962" t="s">
        <v>25</v>
      </c>
      <c r="F962" s="2" t="s">
        <v>69</v>
      </c>
      <c r="G962" t="s">
        <v>5</v>
      </c>
      <c r="H962">
        <v>255</v>
      </c>
      <c r="K962" t="s">
        <v>69</v>
      </c>
    </row>
    <row r="963" spans="4:11" x14ac:dyDescent="0.3">
      <c r="D963">
        <v>19</v>
      </c>
      <c r="E963" t="s">
        <v>25</v>
      </c>
      <c r="F963" s="2" t="s">
        <v>287</v>
      </c>
      <c r="G963" t="s">
        <v>12</v>
      </c>
      <c r="I963">
        <v>53</v>
      </c>
      <c r="K963" t="s">
        <v>287</v>
      </c>
    </row>
    <row r="964" spans="4:11" x14ac:dyDescent="0.3">
      <c r="D964">
        <v>20</v>
      </c>
      <c r="E964" t="s">
        <v>25</v>
      </c>
      <c r="F964" s="2" t="s">
        <v>288</v>
      </c>
      <c r="G964" t="s">
        <v>12</v>
      </c>
      <c r="I964">
        <v>53</v>
      </c>
      <c r="K964" t="s">
        <v>288</v>
      </c>
    </row>
    <row r="965" spans="4:11" x14ac:dyDescent="0.3">
      <c r="D965">
        <v>21</v>
      </c>
      <c r="E965" t="s">
        <v>25</v>
      </c>
      <c r="F965" s="2" t="s">
        <v>289</v>
      </c>
      <c r="G965" t="s">
        <v>12</v>
      </c>
      <c r="I965">
        <v>53</v>
      </c>
      <c r="K965" t="s">
        <v>289</v>
      </c>
    </row>
    <row r="966" spans="4:11" x14ac:dyDescent="0.3">
      <c r="D966">
        <v>22</v>
      </c>
      <c r="E966" t="s">
        <v>25</v>
      </c>
      <c r="F966" s="2" t="s">
        <v>290</v>
      </c>
      <c r="G966" t="s">
        <v>12</v>
      </c>
      <c r="I966">
        <v>53</v>
      </c>
      <c r="K966" t="s">
        <v>290</v>
      </c>
    </row>
    <row r="967" spans="4:11" x14ac:dyDescent="0.3">
      <c r="D967">
        <v>23</v>
      </c>
      <c r="E967" t="s">
        <v>25</v>
      </c>
      <c r="F967" s="2" t="s">
        <v>291</v>
      </c>
      <c r="G967" t="s">
        <v>12</v>
      </c>
      <c r="I967">
        <v>53</v>
      </c>
      <c r="K967" t="s">
        <v>291</v>
      </c>
    </row>
    <row r="968" spans="4:11" x14ac:dyDescent="0.3">
      <c r="D968">
        <v>24</v>
      </c>
      <c r="E968" t="s">
        <v>25</v>
      </c>
      <c r="F968" s="2" t="s">
        <v>292</v>
      </c>
      <c r="G968" t="s">
        <v>12</v>
      </c>
      <c r="I968">
        <v>53</v>
      </c>
      <c r="K968" t="s">
        <v>292</v>
      </c>
    </row>
    <row r="969" spans="4:11" x14ac:dyDescent="0.3">
      <c r="D969">
        <v>25</v>
      </c>
      <c r="E969" t="s">
        <v>25</v>
      </c>
      <c r="F969" s="2" t="s">
        <v>293</v>
      </c>
      <c r="G969" t="s">
        <v>12</v>
      </c>
      <c r="I969">
        <v>53</v>
      </c>
      <c r="K969" t="s">
        <v>293</v>
      </c>
    </row>
    <row r="970" spans="4:11" x14ac:dyDescent="0.3">
      <c r="D970">
        <v>26</v>
      </c>
      <c r="E970" t="s">
        <v>25</v>
      </c>
      <c r="F970" s="2" t="s">
        <v>294</v>
      </c>
      <c r="G970" t="s">
        <v>12</v>
      </c>
      <c r="I970">
        <v>53</v>
      </c>
      <c r="K970" t="s">
        <v>294</v>
      </c>
    </row>
    <row r="971" spans="4:11" x14ac:dyDescent="0.3">
      <c r="D971">
        <v>27</v>
      </c>
      <c r="E971" t="s">
        <v>25</v>
      </c>
      <c r="F971" s="2" t="s">
        <v>295</v>
      </c>
      <c r="G971" t="s">
        <v>12</v>
      </c>
      <c r="I971">
        <v>53</v>
      </c>
      <c r="K971" t="s">
        <v>295</v>
      </c>
    </row>
    <row r="972" spans="4:11" x14ac:dyDescent="0.3">
      <c r="D972">
        <v>28</v>
      </c>
      <c r="E972" t="s">
        <v>25</v>
      </c>
      <c r="F972" s="2" t="s">
        <v>296</v>
      </c>
      <c r="G972" t="s">
        <v>12</v>
      </c>
      <c r="I972">
        <v>53</v>
      </c>
      <c r="K972" t="s">
        <v>296</v>
      </c>
    </row>
    <row r="973" spans="4:11" x14ac:dyDescent="0.3">
      <c r="D973">
        <v>29</v>
      </c>
      <c r="E973" t="s">
        <v>25</v>
      </c>
      <c r="F973" s="2" t="s">
        <v>297</v>
      </c>
      <c r="G973" t="s">
        <v>12</v>
      </c>
      <c r="I973">
        <v>53</v>
      </c>
      <c r="K973" t="s">
        <v>297</v>
      </c>
    </row>
    <row r="974" spans="4:11" x14ac:dyDescent="0.3">
      <c r="D974">
        <v>30</v>
      </c>
      <c r="E974" t="s">
        <v>25</v>
      </c>
      <c r="F974" s="2" t="s">
        <v>298</v>
      </c>
      <c r="G974" t="s">
        <v>12</v>
      </c>
      <c r="I974">
        <v>53</v>
      </c>
      <c r="K974" t="s">
        <v>298</v>
      </c>
    </row>
    <row r="975" spans="4:11" x14ac:dyDescent="0.3">
      <c r="D975">
        <v>31</v>
      </c>
      <c r="E975" t="s">
        <v>25</v>
      </c>
      <c r="F975" s="2" t="s">
        <v>299</v>
      </c>
      <c r="G975" t="s">
        <v>12</v>
      </c>
      <c r="I975">
        <v>53</v>
      </c>
      <c r="K975" t="s">
        <v>299</v>
      </c>
    </row>
    <row r="976" spans="4:11" x14ac:dyDescent="0.3">
      <c r="D976">
        <v>32</v>
      </c>
      <c r="E976" t="s">
        <v>25</v>
      </c>
      <c r="F976" s="2" t="s">
        <v>32</v>
      </c>
      <c r="G976" t="s">
        <v>33</v>
      </c>
      <c r="I976">
        <v>3</v>
      </c>
      <c r="K976" t="s">
        <v>32</v>
      </c>
    </row>
    <row r="977" spans="1:19" x14ac:dyDescent="0.3">
      <c r="A977" t="s">
        <v>526</v>
      </c>
    </row>
    <row r="978" spans="1:19" x14ac:dyDescent="0.3">
      <c r="A978" t="s">
        <v>527</v>
      </c>
    </row>
    <row r="979" spans="1:19" x14ac:dyDescent="0.3">
      <c r="D979">
        <v>1</v>
      </c>
      <c r="E979" t="s">
        <v>25</v>
      </c>
      <c r="F979" s="2" t="s">
        <v>26</v>
      </c>
      <c r="G979" t="s">
        <v>3</v>
      </c>
      <c r="I979">
        <v>10</v>
      </c>
      <c r="J979">
        <v>0</v>
      </c>
      <c r="K979" t="s">
        <v>26</v>
      </c>
    </row>
    <row r="980" spans="1:19" x14ac:dyDescent="0.3">
      <c r="D980">
        <v>2</v>
      </c>
      <c r="E980" t="s">
        <v>25</v>
      </c>
      <c r="F980" s="2" t="s">
        <v>28</v>
      </c>
      <c r="G980" t="s">
        <v>3</v>
      </c>
      <c r="I980">
        <v>10</v>
      </c>
      <c r="J980">
        <v>0</v>
      </c>
      <c r="K980" t="s">
        <v>28</v>
      </c>
    </row>
    <row r="981" spans="1:19" x14ac:dyDescent="0.3">
      <c r="D981">
        <v>3</v>
      </c>
      <c r="E981" t="s">
        <v>25</v>
      </c>
      <c r="F981" s="2" t="s">
        <v>1</v>
      </c>
      <c r="G981" t="s">
        <v>3</v>
      </c>
      <c r="I981">
        <v>10</v>
      </c>
      <c r="J981">
        <v>0</v>
      </c>
      <c r="K981" t="s">
        <v>1</v>
      </c>
    </row>
    <row r="982" spans="1:19" x14ac:dyDescent="0.3">
      <c r="A982" t="s">
        <v>528</v>
      </c>
    </row>
    <row r="983" spans="1:19" x14ac:dyDescent="0.3">
      <c r="A983" t="s">
        <v>603</v>
      </c>
    </row>
    <row r="984" spans="1:19" x14ac:dyDescent="0.3">
      <c r="D984">
        <v>1</v>
      </c>
      <c r="E984" t="s">
        <v>25</v>
      </c>
      <c r="F984" s="2" t="s">
        <v>26</v>
      </c>
      <c r="G984" t="s">
        <v>3</v>
      </c>
      <c r="I984">
        <v>10</v>
      </c>
      <c r="J984">
        <v>0</v>
      </c>
      <c r="K984" t="s">
        <v>26</v>
      </c>
      <c r="S984" t="b">
        <v>1</v>
      </c>
    </row>
    <row r="985" spans="1:19" x14ac:dyDescent="0.3">
      <c r="D985">
        <v>2</v>
      </c>
      <c r="E985" t="s">
        <v>25</v>
      </c>
      <c r="F985" s="2" t="s">
        <v>28</v>
      </c>
      <c r="G985" t="s">
        <v>3</v>
      </c>
      <c r="I985">
        <v>10</v>
      </c>
      <c r="J985">
        <v>0</v>
      </c>
      <c r="K985" t="s">
        <v>28</v>
      </c>
      <c r="S985" t="b">
        <v>1</v>
      </c>
    </row>
    <row r="986" spans="1:19" x14ac:dyDescent="0.3">
      <c r="D986">
        <v>3</v>
      </c>
      <c r="E986" t="s">
        <v>25</v>
      </c>
      <c r="F986" s="2" t="s">
        <v>27</v>
      </c>
      <c r="G986" t="s">
        <v>3</v>
      </c>
      <c r="I986">
        <v>10</v>
      </c>
      <c r="J986">
        <v>0</v>
      </c>
      <c r="K986" t="s">
        <v>27</v>
      </c>
      <c r="S986" t="b">
        <v>1</v>
      </c>
    </row>
    <row r="987" spans="1:19" x14ac:dyDescent="0.3">
      <c r="D987">
        <v>4</v>
      </c>
      <c r="E987" t="s">
        <v>25</v>
      </c>
      <c r="F987" s="2" t="s">
        <v>31</v>
      </c>
      <c r="G987" t="s">
        <v>3</v>
      </c>
      <c r="I987">
        <v>10</v>
      </c>
      <c r="J987">
        <v>0</v>
      </c>
      <c r="K987" t="s">
        <v>31</v>
      </c>
      <c r="S987" t="b">
        <v>1</v>
      </c>
    </row>
    <row r="988" spans="1:19" x14ac:dyDescent="0.3">
      <c r="D988">
        <v>5</v>
      </c>
      <c r="E988" t="s">
        <v>25</v>
      </c>
      <c r="F988" s="2" t="s">
        <v>1</v>
      </c>
      <c r="G988" t="s">
        <v>3</v>
      </c>
      <c r="I988">
        <v>10</v>
      </c>
      <c r="J988">
        <v>0</v>
      </c>
      <c r="K988" t="s">
        <v>1</v>
      </c>
      <c r="S988" t="b">
        <v>1</v>
      </c>
    </row>
    <row r="989" spans="1:19" x14ac:dyDescent="0.3">
      <c r="D989">
        <v>6</v>
      </c>
      <c r="E989" t="s">
        <v>25</v>
      </c>
      <c r="F989" s="2" t="s">
        <v>2</v>
      </c>
      <c r="G989" t="s">
        <v>3</v>
      </c>
      <c r="I989">
        <v>10</v>
      </c>
      <c r="J989">
        <v>0</v>
      </c>
      <c r="K989" t="s">
        <v>2</v>
      </c>
      <c r="S989" t="b">
        <v>1</v>
      </c>
    </row>
    <row r="990" spans="1:19" x14ac:dyDescent="0.3">
      <c r="D990">
        <v>7</v>
      </c>
      <c r="E990" t="s">
        <v>25</v>
      </c>
      <c r="F990" s="2" t="s">
        <v>4</v>
      </c>
      <c r="G990" t="s">
        <v>5</v>
      </c>
      <c r="H990">
        <v>255</v>
      </c>
      <c r="K990" t="s">
        <v>4</v>
      </c>
      <c r="S990" t="b">
        <v>1</v>
      </c>
    </row>
    <row r="991" spans="1:19" x14ac:dyDescent="0.3">
      <c r="D991">
        <v>8</v>
      </c>
      <c r="E991" t="s">
        <v>25</v>
      </c>
      <c r="F991" s="2" t="s">
        <v>6</v>
      </c>
      <c r="G991" t="s">
        <v>3</v>
      </c>
      <c r="I991">
        <v>10</v>
      </c>
      <c r="J991">
        <v>0</v>
      </c>
      <c r="K991" t="s">
        <v>6</v>
      </c>
      <c r="S991" t="b">
        <v>1</v>
      </c>
    </row>
    <row r="992" spans="1:19" x14ac:dyDescent="0.3">
      <c r="D992">
        <v>9</v>
      </c>
      <c r="E992" t="s">
        <v>25</v>
      </c>
      <c r="F992" s="2" t="s">
        <v>7</v>
      </c>
      <c r="G992" t="s">
        <v>3</v>
      </c>
      <c r="I992">
        <v>10</v>
      </c>
      <c r="J992">
        <v>0</v>
      </c>
      <c r="K992" t="s">
        <v>7</v>
      </c>
      <c r="S992" t="b">
        <v>1</v>
      </c>
    </row>
    <row r="993" spans="4:19" x14ac:dyDescent="0.3">
      <c r="D993">
        <v>10</v>
      </c>
      <c r="E993" t="s">
        <v>25</v>
      </c>
      <c r="F993" s="2" t="s">
        <v>8</v>
      </c>
      <c r="G993" t="s">
        <v>3</v>
      </c>
      <c r="I993">
        <v>10</v>
      </c>
      <c r="J993">
        <v>0</v>
      </c>
      <c r="K993" t="s">
        <v>8</v>
      </c>
      <c r="S993" t="b">
        <v>1</v>
      </c>
    </row>
    <row r="994" spans="4:19" x14ac:dyDescent="0.3">
      <c r="D994">
        <v>11</v>
      </c>
      <c r="E994" t="s">
        <v>25</v>
      </c>
      <c r="F994" s="2" t="s">
        <v>9</v>
      </c>
      <c r="G994" t="s">
        <v>3</v>
      </c>
      <c r="I994">
        <v>10</v>
      </c>
      <c r="J994">
        <v>0</v>
      </c>
      <c r="K994" t="s">
        <v>9</v>
      </c>
      <c r="S994" t="b">
        <v>1</v>
      </c>
    </row>
    <row r="995" spans="4:19" x14ac:dyDescent="0.3">
      <c r="D995">
        <v>12</v>
      </c>
      <c r="E995" t="s">
        <v>25</v>
      </c>
      <c r="F995" s="2" t="s">
        <v>10</v>
      </c>
      <c r="G995" t="s">
        <v>12</v>
      </c>
      <c r="I995">
        <v>53</v>
      </c>
      <c r="K995" t="s">
        <v>10</v>
      </c>
      <c r="S995" t="b">
        <v>1</v>
      </c>
    </row>
    <row r="996" spans="4:19" x14ac:dyDescent="0.3">
      <c r="D996">
        <v>13</v>
      </c>
      <c r="E996" t="s">
        <v>25</v>
      </c>
      <c r="F996" s="2" t="s">
        <v>11</v>
      </c>
      <c r="G996" t="s">
        <v>12</v>
      </c>
      <c r="I996">
        <v>53</v>
      </c>
      <c r="K996" s="2" t="s">
        <v>11</v>
      </c>
      <c r="S996" t="b">
        <v>1</v>
      </c>
    </row>
    <row r="997" spans="4:19" x14ac:dyDescent="0.3">
      <c r="D997">
        <v>14</v>
      </c>
      <c r="E997" t="s">
        <v>25</v>
      </c>
      <c r="F997" s="2" t="s">
        <v>13</v>
      </c>
      <c r="G997" t="s">
        <v>12</v>
      </c>
      <c r="I997">
        <v>53</v>
      </c>
      <c r="K997" s="2" t="s">
        <v>13</v>
      </c>
      <c r="S997" t="b">
        <v>1</v>
      </c>
    </row>
    <row r="998" spans="4:19" x14ac:dyDescent="0.3">
      <c r="D998">
        <v>15</v>
      </c>
      <c r="E998" t="s">
        <v>25</v>
      </c>
      <c r="F998" s="2" t="s">
        <v>14</v>
      </c>
      <c r="G998" t="s">
        <v>12</v>
      </c>
      <c r="I998">
        <v>53</v>
      </c>
      <c r="K998" s="2" t="s">
        <v>14</v>
      </c>
      <c r="S998" t="b">
        <v>1</v>
      </c>
    </row>
    <row r="999" spans="4:19" x14ac:dyDescent="0.3">
      <c r="D999">
        <v>16</v>
      </c>
      <c r="E999" t="s">
        <v>25</v>
      </c>
      <c r="F999" s="2" t="s">
        <v>15</v>
      </c>
      <c r="G999" t="s">
        <v>12</v>
      </c>
      <c r="I999">
        <v>53</v>
      </c>
      <c r="K999" s="2" t="s">
        <v>15</v>
      </c>
      <c r="S999" t="b">
        <v>1</v>
      </c>
    </row>
    <row r="1000" spans="4:19" x14ac:dyDescent="0.3">
      <c r="D1000">
        <v>17</v>
      </c>
      <c r="E1000" t="s">
        <v>25</v>
      </c>
      <c r="F1000" s="2" t="s">
        <v>16</v>
      </c>
      <c r="G1000" t="s">
        <v>12</v>
      </c>
      <c r="I1000">
        <v>53</v>
      </c>
      <c r="K1000" s="2" t="s">
        <v>16</v>
      </c>
      <c r="S1000" t="b">
        <v>1</v>
      </c>
    </row>
    <row r="1001" spans="4:19" x14ac:dyDescent="0.3">
      <c r="D1001">
        <v>18</v>
      </c>
      <c r="E1001" t="s">
        <v>25</v>
      </c>
      <c r="F1001" s="2" t="s">
        <v>17</v>
      </c>
      <c r="G1001" t="s">
        <v>12</v>
      </c>
      <c r="I1001">
        <v>53</v>
      </c>
      <c r="K1001" s="2" t="s">
        <v>17</v>
      </c>
      <c r="S1001" t="b">
        <v>1</v>
      </c>
    </row>
    <row r="1002" spans="4:19" x14ac:dyDescent="0.3">
      <c r="D1002">
        <v>19</v>
      </c>
      <c r="E1002" t="s">
        <v>25</v>
      </c>
      <c r="F1002" s="2" t="s">
        <v>18</v>
      </c>
      <c r="G1002" t="s">
        <v>12</v>
      </c>
      <c r="I1002">
        <v>53</v>
      </c>
      <c r="K1002" s="2" t="s">
        <v>18</v>
      </c>
      <c r="S1002" t="b">
        <v>1</v>
      </c>
    </row>
    <row r="1003" spans="4:19" x14ac:dyDescent="0.3">
      <c r="D1003">
        <v>20</v>
      </c>
      <c r="E1003" t="s">
        <v>25</v>
      </c>
      <c r="F1003" s="2" t="s">
        <v>19</v>
      </c>
      <c r="G1003" t="s">
        <v>12</v>
      </c>
      <c r="I1003">
        <v>53</v>
      </c>
      <c r="K1003" s="2" t="s">
        <v>19</v>
      </c>
      <c r="S1003" t="b">
        <v>1</v>
      </c>
    </row>
    <row r="1004" spans="4:19" x14ac:dyDescent="0.3">
      <c r="D1004">
        <v>21</v>
      </c>
      <c r="E1004" t="s">
        <v>25</v>
      </c>
      <c r="F1004" s="2" t="s">
        <v>20</v>
      </c>
      <c r="G1004" t="s">
        <v>12</v>
      </c>
      <c r="I1004">
        <v>53</v>
      </c>
      <c r="K1004" s="2" t="s">
        <v>20</v>
      </c>
      <c r="S1004" t="b">
        <v>1</v>
      </c>
    </row>
    <row r="1005" spans="4:19" x14ac:dyDescent="0.3">
      <c r="D1005">
        <v>22</v>
      </c>
      <c r="E1005" t="s">
        <v>25</v>
      </c>
      <c r="F1005" s="2" t="s">
        <v>21</v>
      </c>
      <c r="G1005" t="s">
        <v>12</v>
      </c>
      <c r="I1005">
        <v>53</v>
      </c>
      <c r="K1005" s="2" t="s">
        <v>21</v>
      </c>
      <c r="S1005" t="b">
        <v>1</v>
      </c>
    </row>
    <row r="1006" spans="4:19" x14ac:dyDescent="0.3">
      <c r="D1006">
        <v>23</v>
      </c>
      <c r="E1006" t="s">
        <v>25</v>
      </c>
      <c r="F1006" s="2" t="s">
        <v>22</v>
      </c>
      <c r="G1006" t="s">
        <v>12</v>
      </c>
      <c r="I1006">
        <v>53</v>
      </c>
      <c r="K1006" s="2" t="s">
        <v>22</v>
      </c>
      <c r="S1006" t="b">
        <v>1</v>
      </c>
    </row>
    <row r="1007" spans="4:19" x14ac:dyDescent="0.3">
      <c r="D1007">
        <v>24</v>
      </c>
      <c r="E1007" t="s">
        <v>25</v>
      </c>
      <c r="F1007" s="2" t="s">
        <v>23</v>
      </c>
      <c r="G1007" t="s">
        <v>12</v>
      </c>
      <c r="I1007">
        <v>53</v>
      </c>
      <c r="K1007" s="2" t="s">
        <v>23</v>
      </c>
      <c r="S1007" t="b">
        <v>1</v>
      </c>
    </row>
    <row r="1008" spans="4:19" x14ac:dyDescent="0.3">
      <c r="D1008">
        <v>25</v>
      </c>
      <c r="E1008" t="s">
        <v>25</v>
      </c>
      <c r="F1008" s="2" t="s">
        <v>24</v>
      </c>
      <c r="G1008" t="s">
        <v>5</v>
      </c>
      <c r="H1008">
        <v>-1</v>
      </c>
      <c r="K1008" t="s">
        <v>24</v>
      </c>
      <c r="S1008" t="b">
        <v>1</v>
      </c>
    </row>
    <row r="1009" spans="1:19" x14ac:dyDescent="0.3">
      <c r="D1009">
        <v>26</v>
      </c>
      <c r="E1009" t="s">
        <v>25</v>
      </c>
      <c r="F1009" s="2" t="s">
        <v>592</v>
      </c>
      <c r="G1009" t="s">
        <v>5</v>
      </c>
      <c r="H1009">
        <v>-1</v>
      </c>
      <c r="K1009" t="s">
        <v>592</v>
      </c>
      <c r="S1009" t="b">
        <v>1</v>
      </c>
    </row>
    <row r="1010" spans="1:19" x14ac:dyDescent="0.3">
      <c r="D1010">
        <v>27</v>
      </c>
      <c r="E1010" t="s">
        <v>25</v>
      </c>
      <c r="F1010" s="2" t="s">
        <v>32</v>
      </c>
      <c r="G1010" t="s">
        <v>33</v>
      </c>
      <c r="I1010">
        <v>3</v>
      </c>
      <c r="K1010" t="s">
        <v>32</v>
      </c>
      <c r="S1010" t="b">
        <v>1</v>
      </c>
    </row>
    <row r="1011" spans="1:19" x14ac:dyDescent="0.3">
      <c r="A1011" t="s">
        <v>604</v>
      </c>
    </row>
    <row r="1012" spans="1:19" x14ac:dyDescent="0.3">
      <c r="A1012" t="s">
        <v>605</v>
      </c>
    </row>
    <row r="1013" spans="1:19" x14ac:dyDescent="0.3">
      <c r="D1013">
        <v>1</v>
      </c>
      <c r="E1013" t="s">
        <v>25</v>
      </c>
      <c r="F1013" s="2" t="s">
        <v>26</v>
      </c>
      <c r="G1013" t="s">
        <v>3</v>
      </c>
      <c r="I1013">
        <v>10</v>
      </c>
      <c r="J1013">
        <v>0</v>
      </c>
      <c r="K1013" t="s">
        <v>26</v>
      </c>
      <c r="S1013" t="b">
        <v>1</v>
      </c>
    </row>
    <row r="1014" spans="1:19" x14ac:dyDescent="0.3">
      <c r="D1014">
        <v>2</v>
      </c>
      <c r="E1014" t="s">
        <v>25</v>
      </c>
      <c r="F1014" s="2" t="s">
        <v>28</v>
      </c>
      <c r="G1014" t="s">
        <v>3</v>
      </c>
      <c r="I1014">
        <v>10</v>
      </c>
      <c r="J1014">
        <v>0</v>
      </c>
      <c r="K1014" t="s">
        <v>28</v>
      </c>
      <c r="S1014" t="b">
        <v>1</v>
      </c>
    </row>
    <row r="1015" spans="1:19" x14ac:dyDescent="0.3">
      <c r="D1015">
        <v>3</v>
      </c>
      <c r="E1015" t="s">
        <v>25</v>
      </c>
      <c r="F1015" s="2" t="s">
        <v>27</v>
      </c>
      <c r="G1015" t="s">
        <v>3</v>
      </c>
      <c r="I1015">
        <v>10</v>
      </c>
      <c r="J1015">
        <v>0</v>
      </c>
      <c r="K1015" t="s">
        <v>27</v>
      </c>
      <c r="S1015" t="b">
        <v>1</v>
      </c>
    </row>
    <row r="1016" spans="1:19" x14ac:dyDescent="0.3">
      <c r="D1016">
        <v>4</v>
      </c>
      <c r="E1016" t="s">
        <v>25</v>
      </c>
      <c r="F1016" s="2" t="s">
        <v>31</v>
      </c>
      <c r="G1016" t="s">
        <v>3</v>
      </c>
      <c r="I1016">
        <v>10</v>
      </c>
      <c r="J1016">
        <v>0</v>
      </c>
      <c r="K1016" t="s">
        <v>31</v>
      </c>
      <c r="S1016" t="b">
        <v>1</v>
      </c>
    </row>
    <row r="1017" spans="1:19" x14ac:dyDescent="0.3">
      <c r="D1017">
        <v>5</v>
      </c>
      <c r="E1017" t="s">
        <v>25</v>
      </c>
      <c r="F1017" s="2" t="s">
        <v>1</v>
      </c>
      <c r="G1017" t="s">
        <v>3</v>
      </c>
      <c r="I1017">
        <v>10</v>
      </c>
      <c r="J1017">
        <v>0</v>
      </c>
      <c r="K1017" t="s">
        <v>1</v>
      </c>
      <c r="S1017" t="b">
        <v>1</v>
      </c>
    </row>
    <row r="1018" spans="1:19" x14ac:dyDescent="0.3">
      <c r="D1018">
        <v>6</v>
      </c>
      <c r="E1018" t="s">
        <v>25</v>
      </c>
      <c r="F1018" s="2" t="s">
        <v>2</v>
      </c>
      <c r="G1018" t="s">
        <v>3</v>
      </c>
      <c r="I1018">
        <v>10</v>
      </c>
      <c r="J1018">
        <v>0</v>
      </c>
      <c r="K1018" t="s">
        <v>2</v>
      </c>
      <c r="S1018" t="b">
        <v>1</v>
      </c>
    </row>
    <row r="1019" spans="1:19" x14ac:dyDescent="0.3">
      <c r="D1019">
        <v>7</v>
      </c>
      <c r="E1019" t="s">
        <v>25</v>
      </c>
      <c r="F1019" s="2" t="s">
        <v>4</v>
      </c>
      <c r="G1019" t="s">
        <v>5</v>
      </c>
      <c r="H1019">
        <v>255</v>
      </c>
      <c r="K1019" t="s">
        <v>4</v>
      </c>
      <c r="S1019" t="b">
        <v>1</v>
      </c>
    </row>
    <row r="1020" spans="1:19" x14ac:dyDescent="0.3">
      <c r="D1020">
        <v>8</v>
      </c>
      <c r="E1020" t="s">
        <v>25</v>
      </c>
      <c r="F1020" s="2" t="s">
        <v>6</v>
      </c>
      <c r="G1020" t="s">
        <v>3</v>
      </c>
      <c r="I1020">
        <v>10</v>
      </c>
      <c r="J1020">
        <v>0</v>
      </c>
      <c r="K1020" t="s">
        <v>6</v>
      </c>
      <c r="S1020" t="b">
        <v>1</v>
      </c>
    </row>
    <row r="1021" spans="1:19" x14ac:dyDescent="0.3">
      <c r="D1021">
        <v>9</v>
      </c>
      <c r="E1021" t="s">
        <v>25</v>
      </c>
      <c r="F1021" s="2" t="s">
        <v>7</v>
      </c>
      <c r="G1021" t="s">
        <v>3</v>
      </c>
      <c r="I1021">
        <v>10</v>
      </c>
      <c r="J1021">
        <v>0</v>
      </c>
      <c r="K1021" t="s">
        <v>7</v>
      </c>
      <c r="S1021" t="b">
        <v>1</v>
      </c>
    </row>
    <row r="1022" spans="1:19" x14ac:dyDescent="0.3">
      <c r="D1022">
        <v>10</v>
      </c>
      <c r="E1022" t="s">
        <v>25</v>
      </c>
      <c r="F1022" s="2" t="s">
        <v>8</v>
      </c>
      <c r="G1022" t="s">
        <v>3</v>
      </c>
      <c r="I1022">
        <v>10</v>
      </c>
      <c r="J1022">
        <v>0</v>
      </c>
      <c r="K1022" t="s">
        <v>8</v>
      </c>
      <c r="S1022" t="b">
        <v>1</v>
      </c>
    </row>
    <row r="1023" spans="1:19" x14ac:dyDescent="0.3">
      <c r="D1023">
        <v>11</v>
      </c>
      <c r="E1023" t="s">
        <v>25</v>
      </c>
      <c r="F1023" s="2" t="s">
        <v>9</v>
      </c>
      <c r="G1023" t="s">
        <v>3</v>
      </c>
      <c r="I1023">
        <v>10</v>
      </c>
      <c r="J1023">
        <v>0</v>
      </c>
      <c r="K1023" t="s">
        <v>9</v>
      </c>
      <c r="S1023" t="b">
        <v>1</v>
      </c>
    </row>
    <row r="1024" spans="1:19" x14ac:dyDescent="0.3">
      <c r="D1024">
        <v>12</v>
      </c>
      <c r="E1024" t="s">
        <v>25</v>
      </c>
      <c r="F1024" s="2" t="s">
        <v>10</v>
      </c>
      <c r="G1024" t="s">
        <v>12</v>
      </c>
      <c r="I1024">
        <v>53</v>
      </c>
      <c r="K1024" t="s">
        <v>10</v>
      </c>
      <c r="S1024" t="b">
        <v>1</v>
      </c>
    </row>
    <row r="1025" spans="4:19" x14ac:dyDescent="0.3">
      <c r="D1025">
        <v>13</v>
      </c>
      <c r="E1025" t="s">
        <v>25</v>
      </c>
      <c r="F1025" s="2" t="s">
        <v>11</v>
      </c>
      <c r="G1025" t="s">
        <v>12</v>
      </c>
      <c r="I1025">
        <v>53</v>
      </c>
      <c r="K1025" s="2" t="s">
        <v>11</v>
      </c>
      <c r="S1025" t="b">
        <v>1</v>
      </c>
    </row>
    <row r="1026" spans="4:19" x14ac:dyDescent="0.3">
      <c r="D1026">
        <v>14</v>
      </c>
      <c r="E1026" t="s">
        <v>25</v>
      </c>
      <c r="F1026" s="2" t="s">
        <v>13</v>
      </c>
      <c r="G1026" t="s">
        <v>12</v>
      </c>
      <c r="I1026">
        <v>53</v>
      </c>
      <c r="K1026" s="2" t="s">
        <v>13</v>
      </c>
      <c r="S1026" t="b">
        <v>1</v>
      </c>
    </row>
    <row r="1027" spans="4:19" x14ac:dyDescent="0.3">
      <c r="D1027">
        <v>15</v>
      </c>
      <c r="E1027" t="s">
        <v>25</v>
      </c>
      <c r="F1027" s="2" t="s">
        <v>14</v>
      </c>
      <c r="G1027" t="s">
        <v>12</v>
      </c>
      <c r="I1027">
        <v>53</v>
      </c>
      <c r="K1027" s="2" t="s">
        <v>14</v>
      </c>
      <c r="S1027" t="b">
        <v>1</v>
      </c>
    </row>
    <row r="1028" spans="4:19" x14ac:dyDescent="0.3">
      <c r="D1028">
        <v>16</v>
      </c>
      <c r="E1028" t="s">
        <v>25</v>
      </c>
      <c r="F1028" s="2" t="s">
        <v>15</v>
      </c>
      <c r="G1028" t="s">
        <v>12</v>
      </c>
      <c r="I1028">
        <v>53</v>
      </c>
      <c r="K1028" s="2" t="s">
        <v>15</v>
      </c>
      <c r="S1028" t="b">
        <v>1</v>
      </c>
    </row>
    <row r="1029" spans="4:19" x14ac:dyDescent="0.3">
      <c r="D1029">
        <v>17</v>
      </c>
      <c r="E1029" t="s">
        <v>25</v>
      </c>
      <c r="F1029" s="2" t="s">
        <v>16</v>
      </c>
      <c r="G1029" t="s">
        <v>12</v>
      </c>
      <c r="I1029">
        <v>53</v>
      </c>
      <c r="K1029" s="2" t="s">
        <v>16</v>
      </c>
      <c r="S1029" t="b">
        <v>1</v>
      </c>
    </row>
    <row r="1030" spans="4:19" x14ac:dyDescent="0.3">
      <c r="D1030">
        <v>18</v>
      </c>
      <c r="E1030" t="s">
        <v>25</v>
      </c>
      <c r="F1030" s="2" t="s">
        <v>17</v>
      </c>
      <c r="G1030" t="s">
        <v>12</v>
      </c>
      <c r="I1030">
        <v>53</v>
      </c>
      <c r="K1030" s="2" t="s">
        <v>17</v>
      </c>
      <c r="S1030" t="b">
        <v>1</v>
      </c>
    </row>
    <row r="1031" spans="4:19" x14ac:dyDescent="0.3">
      <c r="D1031">
        <v>19</v>
      </c>
      <c r="E1031" t="s">
        <v>25</v>
      </c>
      <c r="F1031" s="2" t="s">
        <v>18</v>
      </c>
      <c r="G1031" t="s">
        <v>12</v>
      </c>
      <c r="I1031">
        <v>53</v>
      </c>
      <c r="K1031" s="2" t="s">
        <v>18</v>
      </c>
      <c r="S1031" t="b">
        <v>1</v>
      </c>
    </row>
    <row r="1032" spans="4:19" x14ac:dyDescent="0.3">
      <c r="D1032">
        <v>20</v>
      </c>
      <c r="E1032" t="s">
        <v>25</v>
      </c>
      <c r="F1032" s="2" t="s">
        <v>19</v>
      </c>
      <c r="G1032" t="s">
        <v>12</v>
      </c>
      <c r="I1032">
        <v>53</v>
      </c>
      <c r="K1032" s="2" t="s">
        <v>19</v>
      </c>
      <c r="S1032" t="b">
        <v>1</v>
      </c>
    </row>
    <row r="1033" spans="4:19" x14ac:dyDescent="0.3">
      <c r="D1033">
        <v>21</v>
      </c>
      <c r="E1033" t="s">
        <v>25</v>
      </c>
      <c r="F1033" s="2" t="s">
        <v>20</v>
      </c>
      <c r="G1033" t="s">
        <v>12</v>
      </c>
      <c r="I1033">
        <v>53</v>
      </c>
      <c r="K1033" s="2" t="s">
        <v>20</v>
      </c>
      <c r="S1033" t="b">
        <v>1</v>
      </c>
    </row>
    <row r="1034" spans="4:19" x14ac:dyDescent="0.3">
      <c r="D1034">
        <v>22</v>
      </c>
      <c r="E1034" t="s">
        <v>25</v>
      </c>
      <c r="F1034" s="2" t="s">
        <v>21</v>
      </c>
      <c r="G1034" t="s">
        <v>12</v>
      </c>
      <c r="I1034">
        <v>53</v>
      </c>
      <c r="K1034" s="2" t="s">
        <v>21</v>
      </c>
      <c r="S1034" t="b">
        <v>1</v>
      </c>
    </row>
    <row r="1035" spans="4:19" x14ac:dyDescent="0.3">
      <c r="D1035">
        <v>23</v>
      </c>
      <c r="E1035" t="s">
        <v>25</v>
      </c>
      <c r="F1035" s="2" t="s">
        <v>22</v>
      </c>
      <c r="G1035" t="s">
        <v>12</v>
      </c>
      <c r="I1035">
        <v>53</v>
      </c>
      <c r="K1035" s="2" t="s">
        <v>22</v>
      </c>
      <c r="S1035" t="b">
        <v>1</v>
      </c>
    </row>
    <row r="1036" spans="4:19" x14ac:dyDescent="0.3">
      <c r="D1036">
        <v>24</v>
      </c>
      <c r="E1036" t="s">
        <v>25</v>
      </c>
      <c r="F1036" s="2" t="s">
        <v>23</v>
      </c>
      <c r="G1036" t="s">
        <v>12</v>
      </c>
      <c r="I1036">
        <v>53</v>
      </c>
      <c r="K1036" s="2" t="s">
        <v>23</v>
      </c>
      <c r="S1036" t="b">
        <v>1</v>
      </c>
    </row>
    <row r="1037" spans="4:19" x14ac:dyDescent="0.3">
      <c r="D1037">
        <v>25</v>
      </c>
      <c r="E1037" t="s">
        <v>25</v>
      </c>
      <c r="F1037" s="2" t="s">
        <v>24</v>
      </c>
      <c r="G1037" t="s">
        <v>5</v>
      </c>
      <c r="H1037">
        <v>-1</v>
      </c>
      <c r="K1037" t="s">
        <v>24</v>
      </c>
      <c r="S1037" t="b">
        <v>1</v>
      </c>
    </row>
    <row r="1038" spans="4:19" x14ac:dyDescent="0.3">
      <c r="D1038">
        <v>26</v>
      </c>
      <c r="E1038" t="s">
        <v>25</v>
      </c>
      <c r="F1038" s="2" t="s">
        <v>592</v>
      </c>
      <c r="G1038" t="s">
        <v>5</v>
      </c>
      <c r="H1038">
        <v>-1</v>
      </c>
      <c r="K1038" t="s">
        <v>592</v>
      </c>
      <c r="S1038" t="b">
        <v>1</v>
      </c>
    </row>
    <row r="1039" spans="4:19" x14ac:dyDescent="0.3">
      <c r="D1039">
        <v>27</v>
      </c>
      <c r="E1039" t="s">
        <v>25</v>
      </c>
      <c r="F1039" s="2" t="s">
        <v>32</v>
      </c>
      <c r="G1039" t="s">
        <v>33</v>
      </c>
      <c r="I1039">
        <v>3</v>
      </c>
      <c r="K1039" t="s">
        <v>32</v>
      </c>
      <c r="S1039" t="b">
        <v>1</v>
      </c>
    </row>
    <row r="1040" spans="4:19" x14ac:dyDescent="0.3">
      <c r="D1040">
        <v>28</v>
      </c>
      <c r="E1040" t="s">
        <v>25</v>
      </c>
      <c r="F1040" s="2" t="s">
        <v>36</v>
      </c>
      <c r="G1040" t="s">
        <v>37</v>
      </c>
      <c r="K1040" t="s">
        <v>36</v>
      </c>
      <c r="S1040" t="b">
        <v>1</v>
      </c>
    </row>
    <row r="1041" spans="1:19" x14ac:dyDescent="0.3">
      <c r="A1041" t="s">
        <v>606</v>
      </c>
    </row>
    <row r="1042" spans="1:19" x14ac:dyDescent="0.3">
      <c r="A1042" t="s">
        <v>607</v>
      </c>
    </row>
    <row r="1043" spans="1:19" x14ac:dyDescent="0.3">
      <c r="D1043">
        <v>1</v>
      </c>
      <c r="E1043" t="s">
        <v>25</v>
      </c>
      <c r="F1043" s="2" t="s">
        <v>26</v>
      </c>
      <c r="G1043" t="s">
        <v>3</v>
      </c>
      <c r="I1043">
        <v>10</v>
      </c>
      <c r="J1043">
        <v>0</v>
      </c>
      <c r="K1043" t="s">
        <v>26</v>
      </c>
      <c r="S1043" t="b">
        <v>1</v>
      </c>
    </row>
    <row r="1044" spans="1:19" x14ac:dyDescent="0.3">
      <c r="D1044">
        <v>2</v>
      </c>
      <c r="E1044" t="s">
        <v>25</v>
      </c>
      <c r="F1044" s="2" t="s">
        <v>28</v>
      </c>
      <c r="G1044" t="s">
        <v>3</v>
      </c>
      <c r="I1044">
        <v>10</v>
      </c>
      <c r="J1044">
        <v>0</v>
      </c>
      <c r="K1044" t="s">
        <v>28</v>
      </c>
      <c r="S1044" t="b">
        <v>1</v>
      </c>
    </row>
    <row r="1045" spans="1:19" x14ac:dyDescent="0.3">
      <c r="D1045">
        <v>3</v>
      </c>
      <c r="E1045" t="s">
        <v>25</v>
      </c>
      <c r="F1045" s="2" t="s">
        <v>27</v>
      </c>
      <c r="G1045" t="s">
        <v>3</v>
      </c>
      <c r="I1045">
        <v>10</v>
      </c>
      <c r="J1045">
        <v>0</v>
      </c>
      <c r="K1045" t="s">
        <v>27</v>
      </c>
      <c r="S1045" t="b">
        <v>1</v>
      </c>
    </row>
    <row r="1046" spans="1:19" x14ac:dyDescent="0.3">
      <c r="D1046">
        <v>4</v>
      </c>
      <c r="E1046" t="s">
        <v>25</v>
      </c>
      <c r="F1046" s="2" t="s">
        <v>31</v>
      </c>
      <c r="G1046" t="s">
        <v>3</v>
      </c>
      <c r="I1046">
        <v>10</v>
      </c>
      <c r="J1046">
        <v>0</v>
      </c>
      <c r="K1046" t="s">
        <v>31</v>
      </c>
      <c r="S1046" t="b">
        <v>1</v>
      </c>
    </row>
    <row r="1047" spans="1:19" x14ac:dyDescent="0.3">
      <c r="D1047">
        <v>5</v>
      </c>
      <c r="E1047" t="s">
        <v>25</v>
      </c>
      <c r="F1047" s="2" t="s">
        <v>1</v>
      </c>
      <c r="G1047" t="s">
        <v>3</v>
      </c>
      <c r="I1047">
        <v>10</v>
      </c>
      <c r="J1047">
        <v>0</v>
      </c>
      <c r="K1047" t="s">
        <v>1</v>
      </c>
      <c r="S1047" t="b">
        <v>1</v>
      </c>
    </row>
    <row r="1048" spans="1:19" x14ac:dyDescent="0.3">
      <c r="D1048">
        <v>6</v>
      </c>
      <c r="E1048" t="s">
        <v>25</v>
      </c>
      <c r="F1048" s="2" t="s">
        <v>32</v>
      </c>
      <c r="G1048" t="s">
        <v>33</v>
      </c>
      <c r="I1048">
        <v>3</v>
      </c>
      <c r="K1048" t="s">
        <v>32</v>
      </c>
      <c r="S1048" t="b">
        <v>1</v>
      </c>
    </row>
    <row r="1049" spans="1:19" x14ac:dyDescent="0.3">
      <c r="A1049" t="s">
        <v>608</v>
      </c>
    </row>
    <row r="1050" spans="1:19" x14ac:dyDescent="0.3">
      <c r="A1050" t="s">
        <v>614</v>
      </c>
    </row>
    <row r="1051" spans="1:19" x14ac:dyDescent="0.3">
      <c r="A1051" t="s">
        <v>532</v>
      </c>
      <c r="B1051" t="s">
        <v>47</v>
      </c>
      <c r="C1051" t="s">
        <v>615</v>
      </c>
      <c r="E1051" t="s">
        <v>616</v>
      </c>
      <c r="F1051" t="s">
        <v>617</v>
      </c>
      <c r="H1051" t="s">
        <v>617</v>
      </c>
      <c r="J1051" t="s">
        <v>56</v>
      </c>
      <c r="K1051">
        <v>1</v>
      </c>
    </row>
    <row r="1052" spans="1:19" x14ac:dyDescent="0.3">
      <c r="A1052" t="s">
        <v>618</v>
      </c>
    </row>
    <row r="1053" spans="1:19" x14ac:dyDescent="0.3">
      <c r="A1053" t="s">
        <v>619</v>
      </c>
    </row>
    <row r="1054" spans="1:19" x14ac:dyDescent="0.3">
      <c r="D1054">
        <v>1</v>
      </c>
      <c r="E1054" t="s">
        <v>25</v>
      </c>
      <c r="F1054" s="2" t="s">
        <v>26</v>
      </c>
      <c r="G1054" t="s">
        <v>3</v>
      </c>
      <c r="I1054">
        <v>10</v>
      </c>
      <c r="J1054">
        <v>0</v>
      </c>
      <c r="K1054" t="s">
        <v>26</v>
      </c>
      <c r="S1054" t="b">
        <v>1</v>
      </c>
    </row>
    <row r="1055" spans="1:19" x14ac:dyDescent="0.3">
      <c r="D1055">
        <v>2</v>
      </c>
      <c r="E1055" t="s">
        <v>25</v>
      </c>
      <c r="F1055" s="2" t="s">
        <v>28</v>
      </c>
      <c r="G1055" t="s">
        <v>3</v>
      </c>
      <c r="I1055">
        <v>10</v>
      </c>
      <c r="J1055">
        <v>0</v>
      </c>
      <c r="K1055" t="s">
        <v>28</v>
      </c>
      <c r="S1055" t="b">
        <v>1</v>
      </c>
    </row>
    <row r="1056" spans="1:19" x14ac:dyDescent="0.3">
      <c r="D1056">
        <v>3</v>
      </c>
      <c r="E1056" t="s">
        <v>25</v>
      </c>
      <c r="F1056" s="2" t="s">
        <v>1</v>
      </c>
      <c r="G1056" t="s">
        <v>3</v>
      </c>
      <c r="I1056">
        <v>10</v>
      </c>
      <c r="J1056">
        <v>0</v>
      </c>
      <c r="K1056" t="s">
        <v>1</v>
      </c>
      <c r="S1056" t="b">
        <v>1</v>
      </c>
    </row>
    <row r="1057" spans="4:19" x14ac:dyDescent="0.3">
      <c r="D1057">
        <v>4</v>
      </c>
      <c r="E1057" t="s">
        <v>25</v>
      </c>
      <c r="F1057" s="2" t="s">
        <v>31</v>
      </c>
      <c r="G1057" t="s">
        <v>3</v>
      </c>
      <c r="I1057">
        <v>10</v>
      </c>
      <c r="J1057">
        <v>0</v>
      </c>
      <c r="K1057" t="s">
        <v>31</v>
      </c>
      <c r="S1057" t="b">
        <v>1</v>
      </c>
    </row>
    <row r="1058" spans="4:19" x14ac:dyDescent="0.3">
      <c r="D1058">
        <v>5</v>
      </c>
      <c r="E1058" t="s">
        <v>25</v>
      </c>
      <c r="F1058" s="2" t="s">
        <v>282</v>
      </c>
      <c r="G1058" t="s">
        <v>3</v>
      </c>
      <c r="I1058">
        <v>10</v>
      </c>
      <c r="J1058">
        <v>0</v>
      </c>
      <c r="K1058" t="s">
        <v>282</v>
      </c>
      <c r="S1058" t="b">
        <v>1</v>
      </c>
    </row>
    <row r="1059" spans="4:19" x14ac:dyDescent="0.3">
      <c r="D1059">
        <v>6</v>
      </c>
      <c r="E1059" t="s">
        <v>25</v>
      </c>
      <c r="F1059" s="2" t="s">
        <v>283</v>
      </c>
      <c r="G1059" t="s">
        <v>3</v>
      </c>
      <c r="I1059">
        <v>10</v>
      </c>
      <c r="J1059">
        <v>0</v>
      </c>
      <c r="K1059" t="s">
        <v>283</v>
      </c>
      <c r="S1059" t="b">
        <v>1</v>
      </c>
    </row>
    <row r="1060" spans="4:19" x14ac:dyDescent="0.3">
      <c r="D1060">
        <v>7</v>
      </c>
      <c r="E1060" t="s">
        <v>25</v>
      </c>
      <c r="F1060" s="2" t="s">
        <v>284</v>
      </c>
      <c r="G1060" t="s">
        <v>3</v>
      </c>
      <c r="I1060">
        <v>10</v>
      </c>
      <c r="J1060">
        <v>0</v>
      </c>
      <c r="K1060" t="s">
        <v>284</v>
      </c>
      <c r="S1060" t="b">
        <v>1</v>
      </c>
    </row>
    <row r="1061" spans="4:19" x14ac:dyDescent="0.3">
      <c r="D1061">
        <v>8</v>
      </c>
      <c r="E1061" t="s">
        <v>25</v>
      </c>
      <c r="F1061" s="2" t="s">
        <v>2</v>
      </c>
      <c r="G1061" t="s">
        <v>3</v>
      </c>
      <c r="I1061">
        <v>10</v>
      </c>
      <c r="J1061">
        <v>0</v>
      </c>
      <c r="K1061" t="s">
        <v>2</v>
      </c>
      <c r="S1061" t="b">
        <v>1</v>
      </c>
    </row>
    <row r="1062" spans="4:19" x14ac:dyDescent="0.3">
      <c r="D1062">
        <v>9</v>
      </c>
      <c r="E1062" t="s">
        <v>25</v>
      </c>
      <c r="F1062" s="2" t="s">
        <v>285</v>
      </c>
      <c r="G1062" t="s">
        <v>3</v>
      </c>
      <c r="I1062">
        <v>10</v>
      </c>
      <c r="J1062">
        <v>0</v>
      </c>
      <c r="K1062" t="s">
        <v>285</v>
      </c>
      <c r="S1062" t="b">
        <v>1</v>
      </c>
    </row>
    <row r="1063" spans="4:19" x14ac:dyDescent="0.3">
      <c r="D1063">
        <v>10</v>
      </c>
      <c r="E1063" t="s">
        <v>25</v>
      </c>
      <c r="F1063" s="2" t="s">
        <v>286</v>
      </c>
      <c r="G1063" t="s">
        <v>3</v>
      </c>
      <c r="I1063">
        <v>10</v>
      </c>
      <c r="J1063">
        <v>0</v>
      </c>
      <c r="K1063" t="s">
        <v>286</v>
      </c>
      <c r="S1063" t="b">
        <v>1</v>
      </c>
    </row>
    <row r="1064" spans="4:19" x14ac:dyDescent="0.3">
      <c r="D1064">
        <v>11</v>
      </c>
      <c r="E1064" t="s">
        <v>25</v>
      </c>
      <c r="F1064" s="2" t="s">
        <v>207</v>
      </c>
      <c r="G1064" t="s">
        <v>5</v>
      </c>
      <c r="H1064">
        <v>50</v>
      </c>
      <c r="K1064" t="s">
        <v>207</v>
      </c>
      <c r="S1064" t="b">
        <v>1</v>
      </c>
    </row>
    <row r="1065" spans="4:19" x14ac:dyDescent="0.3">
      <c r="D1065">
        <v>12</v>
      </c>
      <c r="E1065" t="s">
        <v>25</v>
      </c>
      <c r="F1065" s="2" t="s">
        <v>210</v>
      </c>
      <c r="G1065" t="s">
        <v>5</v>
      </c>
      <c r="H1065">
        <v>50</v>
      </c>
      <c r="K1065" t="s">
        <v>210</v>
      </c>
      <c r="S1065" t="b">
        <v>1</v>
      </c>
    </row>
    <row r="1066" spans="4:19" x14ac:dyDescent="0.3">
      <c r="D1066">
        <v>13</v>
      </c>
      <c r="E1066" t="s">
        <v>25</v>
      </c>
      <c r="F1066" s="2" t="s">
        <v>348</v>
      </c>
      <c r="G1066" t="s">
        <v>5</v>
      </c>
      <c r="H1066">
        <v>50</v>
      </c>
      <c r="K1066" t="s">
        <v>348</v>
      </c>
      <c r="S1066" t="b">
        <v>1</v>
      </c>
    </row>
    <row r="1067" spans="4:19" x14ac:dyDescent="0.3">
      <c r="D1067">
        <v>14</v>
      </c>
      <c r="E1067" t="s">
        <v>25</v>
      </c>
      <c r="F1067" s="2" t="s">
        <v>349</v>
      </c>
      <c r="G1067" t="s">
        <v>5</v>
      </c>
      <c r="H1067">
        <v>50</v>
      </c>
      <c r="K1067" t="s">
        <v>349</v>
      </c>
      <c r="S1067" t="b">
        <v>1</v>
      </c>
    </row>
    <row r="1068" spans="4:19" x14ac:dyDescent="0.3">
      <c r="D1068">
        <v>15</v>
      </c>
      <c r="E1068" t="s">
        <v>25</v>
      </c>
      <c r="F1068" s="2" t="s">
        <v>361</v>
      </c>
      <c r="G1068" t="s">
        <v>5</v>
      </c>
      <c r="H1068">
        <v>100</v>
      </c>
      <c r="K1068" t="s">
        <v>361</v>
      </c>
      <c r="S1068" t="b">
        <v>1</v>
      </c>
    </row>
    <row r="1069" spans="4:19" x14ac:dyDescent="0.3">
      <c r="D1069">
        <v>16</v>
      </c>
      <c r="E1069" t="s">
        <v>25</v>
      </c>
      <c r="F1069" s="2" t="s">
        <v>362</v>
      </c>
      <c r="G1069" t="s">
        <v>3</v>
      </c>
      <c r="I1069">
        <v>10</v>
      </c>
      <c r="J1069">
        <v>0</v>
      </c>
      <c r="K1069" t="s">
        <v>362</v>
      </c>
      <c r="S1069" t="b">
        <v>1</v>
      </c>
    </row>
    <row r="1070" spans="4:19" x14ac:dyDescent="0.3">
      <c r="D1070">
        <v>17</v>
      </c>
      <c r="E1070" t="s">
        <v>25</v>
      </c>
      <c r="F1070" s="2" t="s">
        <v>68</v>
      </c>
      <c r="G1070" t="s">
        <v>5</v>
      </c>
      <c r="H1070">
        <v>50</v>
      </c>
      <c r="K1070" t="s">
        <v>68</v>
      </c>
      <c r="S1070" t="b">
        <v>1</v>
      </c>
    </row>
    <row r="1071" spans="4:19" x14ac:dyDescent="0.3">
      <c r="D1071">
        <v>18</v>
      </c>
      <c r="E1071" t="s">
        <v>25</v>
      </c>
      <c r="F1071" s="2" t="s">
        <v>69</v>
      </c>
      <c r="G1071" t="s">
        <v>5</v>
      </c>
      <c r="H1071">
        <v>255</v>
      </c>
      <c r="K1071" t="s">
        <v>69</v>
      </c>
      <c r="S1071" t="b">
        <v>1</v>
      </c>
    </row>
    <row r="1072" spans="4:19" x14ac:dyDescent="0.3">
      <c r="D1072">
        <v>19</v>
      </c>
      <c r="E1072" t="s">
        <v>25</v>
      </c>
      <c r="F1072" s="2" t="s">
        <v>287</v>
      </c>
      <c r="G1072" t="s">
        <v>12</v>
      </c>
      <c r="I1072">
        <v>53</v>
      </c>
      <c r="K1072" t="s">
        <v>287</v>
      </c>
      <c r="S1072" t="b">
        <v>1</v>
      </c>
    </row>
    <row r="1073" spans="1:19" x14ac:dyDescent="0.3">
      <c r="D1073">
        <v>20</v>
      </c>
      <c r="E1073" t="s">
        <v>25</v>
      </c>
      <c r="F1073" s="2" t="s">
        <v>288</v>
      </c>
      <c r="G1073" t="s">
        <v>12</v>
      </c>
      <c r="I1073">
        <v>53</v>
      </c>
      <c r="K1073" t="s">
        <v>288</v>
      </c>
      <c r="S1073" t="b">
        <v>1</v>
      </c>
    </row>
    <row r="1074" spans="1:19" x14ac:dyDescent="0.3">
      <c r="D1074">
        <v>21</v>
      </c>
      <c r="E1074" t="s">
        <v>25</v>
      </c>
      <c r="F1074" s="2" t="s">
        <v>289</v>
      </c>
      <c r="G1074" t="s">
        <v>12</v>
      </c>
      <c r="I1074">
        <v>53</v>
      </c>
      <c r="K1074" t="s">
        <v>289</v>
      </c>
      <c r="S1074" t="b">
        <v>1</v>
      </c>
    </row>
    <row r="1075" spans="1:19" x14ac:dyDescent="0.3">
      <c r="D1075">
        <v>22</v>
      </c>
      <c r="E1075" t="s">
        <v>25</v>
      </c>
      <c r="F1075" s="2" t="s">
        <v>290</v>
      </c>
      <c r="G1075" t="s">
        <v>12</v>
      </c>
      <c r="I1075">
        <v>53</v>
      </c>
      <c r="K1075" t="s">
        <v>290</v>
      </c>
      <c r="S1075" t="b">
        <v>1</v>
      </c>
    </row>
    <row r="1076" spans="1:19" x14ac:dyDescent="0.3">
      <c r="D1076">
        <v>23</v>
      </c>
      <c r="E1076" t="s">
        <v>25</v>
      </c>
      <c r="F1076" s="2" t="s">
        <v>291</v>
      </c>
      <c r="G1076" t="s">
        <v>12</v>
      </c>
      <c r="I1076">
        <v>53</v>
      </c>
      <c r="K1076" t="s">
        <v>291</v>
      </c>
      <c r="S1076" t="b">
        <v>1</v>
      </c>
    </row>
    <row r="1077" spans="1:19" x14ac:dyDescent="0.3">
      <c r="D1077">
        <v>24</v>
      </c>
      <c r="E1077" t="s">
        <v>25</v>
      </c>
      <c r="F1077" s="2" t="s">
        <v>292</v>
      </c>
      <c r="G1077" t="s">
        <v>12</v>
      </c>
      <c r="I1077">
        <v>53</v>
      </c>
      <c r="K1077" t="s">
        <v>292</v>
      </c>
      <c r="S1077" t="b">
        <v>1</v>
      </c>
    </row>
    <row r="1078" spans="1:19" x14ac:dyDescent="0.3">
      <c r="D1078">
        <v>25</v>
      </c>
      <c r="E1078" t="s">
        <v>25</v>
      </c>
      <c r="F1078" s="2" t="s">
        <v>293</v>
      </c>
      <c r="G1078" t="s">
        <v>12</v>
      </c>
      <c r="I1078">
        <v>53</v>
      </c>
      <c r="K1078" t="s">
        <v>293</v>
      </c>
      <c r="S1078" t="b">
        <v>1</v>
      </c>
    </row>
    <row r="1079" spans="1:19" x14ac:dyDescent="0.3">
      <c r="D1079">
        <v>26</v>
      </c>
      <c r="E1079" t="s">
        <v>25</v>
      </c>
      <c r="F1079" s="2" t="s">
        <v>294</v>
      </c>
      <c r="G1079" t="s">
        <v>12</v>
      </c>
      <c r="I1079">
        <v>53</v>
      </c>
      <c r="K1079" t="s">
        <v>294</v>
      </c>
      <c r="S1079" t="b">
        <v>1</v>
      </c>
    </row>
    <row r="1080" spans="1:19" x14ac:dyDescent="0.3">
      <c r="D1080">
        <v>27</v>
      </c>
      <c r="E1080" t="s">
        <v>25</v>
      </c>
      <c r="F1080" s="2" t="s">
        <v>295</v>
      </c>
      <c r="G1080" t="s">
        <v>12</v>
      </c>
      <c r="I1080">
        <v>53</v>
      </c>
      <c r="K1080" t="s">
        <v>295</v>
      </c>
      <c r="S1080" t="b">
        <v>1</v>
      </c>
    </row>
    <row r="1081" spans="1:19" x14ac:dyDescent="0.3">
      <c r="D1081">
        <v>28</v>
      </c>
      <c r="E1081" t="s">
        <v>25</v>
      </c>
      <c r="F1081" s="2" t="s">
        <v>296</v>
      </c>
      <c r="G1081" t="s">
        <v>12</v>
      </c>
      <c r="I1081">
        <v>53</v>
      </c>
      <c r="K1081" t="s">
        <v>296</v>
      </c>
      <c r="S1081" t="b">
        <v>1</v>
      </c>
    </row>
    <row r="1082" spans="1:19" x14ac:dyDescent="0.3">
      <c r="D1082">
        <v>29</v>
      </c>
      <c r="E1082" t="s">
        <v>25</v>
      </c>
      <c r="F1082" s="2" t="s">
        <v>297</v>
      </c>
      <c r="G1082" t="s">
        <v>12</v>
      </c>
      <c r="I1082">
        <v>53</v>
      </c>
      <c r="K1082" t="s">
        <v>297</v>
      </c>
      <c r="S1082" t="b">
        <v>1</v>
      </c>
    </row>
    <row r="1083" spans="1:19" x14ac:dyDescent="0.3">
      <c r="D1083">
        <v>30</v>
      </c>
      <c r="E1083" t="s">
        <v>25</v>
      </c>
      <c r="F1083" s="2" t="s">
        <v>298</v>
      </c>
      <c r="G1083" t="s">
        <v>12</v>
      </c>
      <c r="I1083">
        <v>53</v>
      </c>
      <c r="K1083" t="s">
        <v>298</v>
      </c>
      <c r="S1083" t="b">
        <v>1</v>
      </c>
    </row>
    <row r="1084" spans="1:19" x14ac:dyDescent="0.3">
      <c r="D1084">
        <v>31</v>
      </c>
      <c r="E1084" t="s">
        <v>25</v>
      </c>
      <c r="F1084" s="2" t="s">
        <v>299</v>
      </c>
      <c r="G1084" t="s">
        <v>12</v>
      </c>
      <c r="I1084">
        <v>53</v>
      </c>
      <c r="K1084" t="s">
        <v>299</v>
      </c>
      <c r="S1084" t="b">
        <v>1</v>
      </c>
    </row>
    <row r="1085" spans="1:19" x14ac:dyDescent="0.3">
      <c r="D1085">
        <v>32</v>
      </c>
      <c r="E1085" t="s">
        <v>25</v>
      </c>
      <c r="F1085" s="2" t="s">
        <v>32</v>
      </c>
      <c r="G1085" t="s">
        <v>33</v>
      </c>
      <c r="I1085">
        <v>3</v>
      </c>
      <c r="K1085" t="s">
        <v>32</v>
      </c>
      <c r="S1085" t="b">
        <v>1</v>
      </c>
    </row>
    <row r="1086" spans="1:19" x14ac:dyDescent="0.3">
      <c r="A1086" t="s">
        <v>620</v>
      </c>
    </row>
    <row r="1087" spans="1:19" x14ac:dyDescent="0.3">
      <c r="A1087" t="s">
        <v>621</v>
      </c>
    </row>
    <row r="1088" spans="1:19" x14ac:dyDescent="0.3">
      <c r="D1088">
        <v>1</v>
      </c>
      <c r="E1088" t="s">
        <v>25</v>
      </c>
      <c r="F1088" s="2" t="s">
        <v>26</v>
      </c>
      <c r="G1088" t="s">
        <v>3</v>
      </c>
      <c r="I1088">
        <v>10</v>
      </c>
      <c r="J1088">
        <v>0</v>
      </c>
      <c r="K1088" t="s">
        <v>26</v>
      </c>
      <c r="S1088" t="b">
        <v>1</v>
      </c>
    </row>
    <row r="1089" spans="4:19" x14ac:dyDescent="0.3">
      <c r="D1089">
        <v>2</v>
      </c>
      <c r="E1089" t="s">
        <v>25</v>
      </c>
      <c r="F1089" s="2" t="s">
        <v>28</v>
      </c>
      <c r="G1089" t="s">
        <v>3</v>
      </c>
      <c r="I1089">
        <v>10</v>
      </c>
      <c r="J1089">
        <v>0</v>
      </c>
      <c r="K1089" t="s">
        <v>28</v>
      </c>
      <c r="S1089" t="b">
        <v>1</v>
      </c>
    </row>
    <row r="1090" spans="4:19" x14ac:dyDescent="0.3">
      <c r="D1090">
        <v>3</v>
      </c>
      <c r="E1090" t="s">
        <v>25</v>
      </c>
      <c r="F1090" s="2" t="s">
        <v>1</v>
      </c>
      <c r="G1090" t="s">
        <v>3</v>
      </c>
      <c r="I1090">
        <v>10</v>
      </c>
      <c r="J1090">
        <v>0</v>
      </c>
      <c r="K1090" t="s">
        <v>1</v>
      </c>
      <c r="S1090" t="b">
        <v>1</v>
      </c>
    </row>
    <row r="1091" spans="4:19" x14ac:dyDescent="0.3">
      <c r="D1091">
        <v>4</v>
      </c>
      <c r="E1091" t="s">
        <v>25</v>
      </c>
      <c r="F1091" s="2" t="s">
        <v>31</v>
      </c>
      <c r="G1091" t="s">
        <v>3</v>
      </c>
      <c r="I1091">
        <v>10</v>
      </c>
      <c r="J1091">
        <v>0</v>
      </c>
      <c r="K1091" t="s">
        <v>31</v>
      </c>
      <c r="S1091" t="b">
        <v>1</v>
      </c>
    </row>
    <row r="1092" spans="4:19" x14ac:dyDescent="0.3">
      <c r="D1092">
        <v>5</v>
      </c>
      <c r="E1092" t="s">
        <v>25</v>
      </c>
      <c r="F1092" s="2" t="s">
        <v>282</v>
      </c>
      <c r="G1092" t="s">
        <v>3</v>
      </c>
      <c r="I1092">
        <v>10</v>
      </c>
      <c r="J1092">
        <v>0</v>
      </c>
      <c r="K1092" t="s">
        <v>282</v>
      </c>
      <c r="S1092" t="b">
        <v>1</v>
      </c>
    </row>
    <row r="1093" spans="4:19" x14ac:dyDescent="0.3">
      <c r="D1093">
        <v>6</v>
      </c>
      <c r="E1093" t="s">
        <v>25</v>
      </c>
      <c r="F1093" s="2" t="s">
        <v>283</v>
      </c>
      <c r="G1093" t="s">
        <v>3</v>
      </c>
      <c r="I1093">
        <v>10</v>
      </c>
      <c r="J1093">
        <v>0</v>
      </c>
      <c r="K1093" t="s">
        <v>283</v>
      </c>
      <c r="S1093" t="b">
        <v>1</v>
      </c>
    </row>
    <row r="1094" spans="4:19" x14ac:dyDescent="0.3">
      <c r="D1094">
        <v>7</v>
      </c>
      <c r="E1094" t="s">
        <v>25</v>
      </c>
      <c r="F1094" s="2" t="s">
        <v>284</v>
      </c>
      <c r="G1094" t="s">
        <v>3</v>
      </c>
      <c r="I1094">
        <v>10</v>
      </c>
      <c r="J1094">
        <v>0</v>
      </c>
      <c r="K1094" t="s">
        <v>284</v>
      </c>
      <c r="S1094" t="b">
        <v>1</v>
      </c>
    </row>
    <row r="1095" spans="4:19" x14ac:dyDescent="0.3">
      <c r="D1095">
        <v>8</v>
      </c>
      <c r="E1095" t="s">
        <v>25</v>
      </c>
      <c r="F1095" s="2" t="s">
        <v>2</v>
      </c>
      <c r="G1095" t="s">
        <v>3</v>
      </c>
      <c r="I1095">
        <v>10</v>
      </c>
      <c r="J1095">
        <v>0</v>
      </c>
      <c r="K1095" t="s">
        <v>2</v>
      </c>
      <c r="S1095" t="b">
        <v>1</v>
      </c>
    </row>
    <row r="1096" spans="4:19" x14ac:dyDescent="0.3">
      <c r="D1096">
        <v>9</v>
      </c>
      <c r="E1096" t="s">
        <v>25</v>
      </c>
      <c r="F1096" s="2" t="s">
        <v>285</v>
      </c>
      <c r="G1096" t="s">
        <v>3</v>
      </c>
      <c r="I1096">
        <v>10</v>
      </c>
      <c r="J1096">
        <v>0</v>
      </c>
      <c r="K1096" t="s">
        <v>285</v>
      </c>
      <c r="S1096" t="b">
        <v>1</v>
      </c>
    </row>
    <row r="1097" spans="4:19" x14ac:dyDescent="0.3">
      <c r="D1097">
        <v>10</v>
      </c>
      <c r="E1097" t="s">
        <v>25</v>
      </c>
      <c r="F1097" s="2" t="s">
        <v>286</v>
      </c>
      <c r="G1097" t="s">
        <v>3</v>
      </c>
      <c r="I1097">
        <v>10</v>
      </c>
      <c r="J1097">
        <v>0</v>
      </c>
      <c r="K1097" t="s">
        <v>286</v>
      </c>
      <c r="S1097" t="b">
        <v>1</v>
      </c>
    </row>
    <row r="1098" spans="4:19" x14ac:dyDescent="0.3">
      <c r="D1098">
        <v>11</v>
      </c>
      <c r="E1098" t="s">
        <v>25</v>
      </c>
      <c r="F1098" s="2" t="s">
        <v>207</v>
      </c>
      <c r="G1098" t="s">
        <v>5</v>
      </c>
      <c r="H1098">
        <v>50</v>
      </c>
      <c r="K1098" t="s">
        <v>207</v>
      </c>
      <c r="S1098" t="b">
        <v>1</v>
      </c>
    </row>
    <row r="1099" spans="4:19" x14ac:dyDescent="0.3">
      <c r="D1099">
        <v>12</v>
      </c>
      <c r="E1099" t="s">
        <v>25</v>
      </c>
      <c r="F1099" s="2" t="s">
        <v>210</v>
      </c>
      <c r="G1099" t="s">
        <v>5</v>
      </c>
      <c r="H1099">
        <v>50</v>
      </c>
      <c r="K1099" t="s">
        <v>210</v>
      </c>
      <c r="S1099" t="b">
        <v>1</v>
      </c>
    </row>
    <row r="1100" spans="4:19" x14ac:dyDescent="0.3">
      <c r="D1100">
        <v>13</v>
      </c>
      <c r="E1100" t="s">
        <v>25</v>
      </c>
      <c r="F1100" s="2" t="s">
        <v>348</v>
      </c>
      <c r="G1100" t="s">
        <v>5</v>
      </c>
      <c r="H1100">
        <v>50</v>
      </c>
      <c r="K1100" t="s">
        <v>348</v>
      </c>
      <c r="S1100" t="b">
        <v>1</v>
      </c>
    </row>
    <row r="1101" spans="4:19" x14ac:dyDescent="0.3">
      <c r="D1101">
        <v>14</v>
      </c>
      <c r="E1101" t="s">
        <v>25</v>
      </c>
      <c r="F1101" s="2" t="s">
        <v>349</v>
      </c>
      <c r="G1101" t="s">
        <v>5</v>
      </c>
      <c r="H1101">
        <v>50</v>
      </c>
      <c r="K1101" t="s">
        <v>349</v>
      </c>
      <c r="S1101" t="b">
        <v>1</v>
      </c>
    </row>
    <row r="1102" spans="4:19" x14ac:dyDescent="0.3">
      <c r="D1102">
        <v>15</v>
      </c>
      <c r="E1102" t="s">
        <v>25</v>
      </c>
      <c r="F1102" s="2" t="s">
        <v>361</v>
      </c>
      <c r="G1102" t="s">
        <v>5</v>
      </c>
      <c r="H1102">
        <v>100</v>
      </c>
      <c r="K1102" t="s">
        <v>361</v>
      </c>
      <c r="S1102" t="b">
        <v>1</v>
      </c>
    </row>
    <row r="1103" spans="4:19" x14ac:dyDescent="0.3">
      <c r="D1103">
        <v>16</v>
      </c>
      <c r="E1103" t="s">
        <v>25</v>
      </c>
      <c r="F1103" s="2" t="s">
        <v>362</v>
      </c>
      <c r="G1103" t="s">
        <v>3</v>
      </c>
      <c r="I1103">
        <v>10</v>
      </c>
      <c r="J1103">
        <v>0</v>
      </c>
      <c r="K1103" t="s">
        <v>362</v>
      </c>
      <c r="S1103" t="b">
        <v>1</v>
      </c>
    </row>
    <row r="1104" spans="4:19" x14ac:dyDescent="0.3">
      <c r="D1104">
        <v>17</v>
      </c>
      <c r="E1104" t="s">
        <v>25</v>
      </c>
      <c r="F1104" s="2" t="s">
        <v>68</v>
      </c>
      <c r="G1104" t="s">
        <v>5</v>
      </c>
      <c r="H1104">
        <v>50</v>
      </c>
      <c r="K1104" t="s">
        <v>68</v>
      </c>
      <c r="S1104" t="b">
        <v>1</v>
      </c>
    </row>
    <row r="1105" spans="1:19" x14ac:dyDescent="0.3">
      <c r="D1105">
        <v>18</v>
      </c>
      <c r="E1105" t="s">
        <v>25</v>
      </c>
      <c r="F1105" s="2" t="s">
        <v>69</v>
      </c>
      <c r="G1105" t="s">
        <v>5</v>
      </c>
      <c r="H1105">
        <v>255</v>
      </c>
      <c r="K1105" t="s">
        <v>69</v>
      </c>
      <c r="S1105" t="b">
        <v>1</v>
      </c>
    </row>
    <row r="1106" spans="1:19" x14ac:dyDescent="0.3">
      <c r="D1106">
        <v>19</v>
      </c>
      <c r="E1106" t="s">
        <v>25</v>
      </c>
      <c r="F1106" s="2" t="s">
        <v>287</v>
      </c>
      <c r="G1106" t="s">
        <v>12</v>
      </c>
      <c r="I1106">
        <v>53</v>
      </c>
      <c r="K1106" t="s">
        <v>287</v>
      </c>
      <c r="S1106" t="b">
        <v>1</v>
      </c>
    </row>
    <row r="1107" spans="1:19" x14ac:dyDescent="0.3">
      <c r="D1107">
        <v>20</v>
      </c>
      <c r="E1107" t="s">
        <v>25</v>
      </c>
      <c r="F1107" s="2" t="s">
        <v>288</v>
      </c>
      <c r="G1107" t="s">
        <v>12</v>
      </c>
      <c r="I1107">
        <v>53</v>
      </c>
      <c r="K1107" t="s">
        <v>288</v>
      </c>
      <c r="S1107" t="b">
        <v>1</v>
      </c>
    </row>
    <row r="1108" spans="1:19" x14ac:dyDescent="0.3">
      <c r="D1108">
        <v>21</v>
      </c>
      <c r="E1108" t="s">
        <v>25</v>
      </c>
      <c r="F1108" s="2" t="s">
        <v>289</v>
      </c>
      <c r="G1108" t="s">
        <v>12</v>
      </c>
      <c r="I1108">
        <v>53</v>
      </c>
      <c r="K1108" t="s">
        <v>289</v>
      </c>
      <c r="S1108" t="b">
        <v>1</v>
      </c>
    </row>
    <row r="1109" spans="1:19" x14ac:dyDescent="0.3">
      <c r="D1109">
        <v>22</v>
      </c>
      <c r="E1109" t="s">
        <v>25</v>
      </c>
      <c r="F1109" s="2" t="s">
        <v>290</v>
      </c>
      <c r="G1109" t="s">
        <v>12</v>
      </c>
      <c r="I1109">
        <v>53</v>
      </c>
      <c r="K1109" t="s">
        <v>290</v>
      </c>
      <c r="S1109" t="b">
        <v>1</v>
      </c>
    </row>
    <row r="1110" spans="1:19" x14ac:dyDescent="0.3">
      <c r="D1110">
        <v>23</v>
      </c>
      <c r="E1110" t="s">
        <v>25</v>
      </c>
      <c r="F1110" s="2" t="s">
        <v>291</v>
      </c>
      <c r="G1110" t="s">
        <v>12</v>
      </c>
      <c r="I1110">
        <v>53</v>
      </c>
      <c r="K1110" t="s">
        <v>291</v>
      </c>
      <c r="S1110" t="b">
        <v>1</v>
      </c>
    </row>
    <row r="1111" spans="1:19" x14ac:dyDescent="0.3">
      <c r="D1111">
        <v>24</v>
      </c>
      <c r="E1111" t="s">
        <v>25</v>
      </c>
      <c r="F1111" s="2" t="s">
        <v>292</v>
      </c>
      <c r="G1111" t="s">
        <v>12</v>
      </c>
      <c r="I1111">
        <v>53</v>
      </c>
      <c r="K1111" t="s">
        <v>292</v>
      </c>
      <c r="S1111" t="b">
        <v>1</v>
      </c>
    </row>
    <row r="1112" spans="1:19" x14ac:dyDescent="0.3">
      <c r="D1112">
        <v>25</v>
      </c>
      <c r="E1112" t="s">
        <v>25</v>
      </c>
      <c r="F1112" s="2" t="s">
        <v>293</v>
      </c>
      <c r="G1112" t="s">
        <v>12</v>
      </c>
      <c r="I1112">
        <v>53</v>
      </c>
      <c r="K1112" t="s">
        <v>293</v>
      </c>
      <c r="S1112" t="b">
        <v>1</v>
      </c>
    </row>
    <row r="1113" spans="1:19" x14ac:dyDescent="0.3">
      <c r="D1113">
        <v>26</v>
      </c>
      <c r="E1113" t="s">
        <v>25</v>
      </c>
      <c r="F1113" s="2" t="s">
        <v>294</v>
      </c>
      <c r="G1113" t="s">
        <v>12</v>
      </c>
      <c r="I1113">
        <v>53</v>
      </c>
      <c r="K1113" t="s">
        <v>294</v>
      </c>
      <c r="S1113" t="b">
        <v>1</v>
      </c>
    </row>
    <row r="1114" spans="1:19" x14ac:dyDescent="0.3">
      <c r="D1114">
        <v>27</v>
      </c>
      <c r="E1114" t="s">
        <v>25</v>
      </c>
      <c r="F1114" s="2" t="s">
        <v>295</v>
      </c>
      <c r="G1114" t="s">
        <v>12</v>
      </c>
      <c r="I1114">
        <v>53</v>
      </c>
      <c r="K1114" t="s">
        <v>295</v>
      </c>
      <c r="S1114" t="b">
        <v>1</v>
      </c>
    </row>
    <row r="1115" spans="1:19" x14ac:dyDescent="0.3">
      <c r="D1115">
        <v>28</v>
      </c>
      <c r="E1115" t="s">
        <v>25</v>
      </c>
      <c r="F1115" s="2" t="s">
        <v>296</v>
      </c>
      <c r="G1115" t="s">
        <v>12</v>
      </c>
      <c r="I1115">
        <v>53</v>
      </c>
      <c r="K1115" t="s">
        <v>296</v>
      </c>
      <c r="S1115" t="b">
        <v>1</v>
      </c>
    </row>
    <row r="1116" spans="1:19" x14ac:dyDescent="0.3">
      <c r="D1116">
        <v>29</v>
      </c>
      <c r="E1116" t="s">
        <v>25</v>
      </c>
      <c r="F1116" s="2" t="s">
        <v>297</v>
      </c>
      <c r="G1116" t="s">
        <v>12</v>
      </c>
      <c r="I1116">
        <v>53</v>
      </c>
      <c r="K1116" t="s">
        <v>297</v>
      </c>
      <c r="S1116" t="b">
        <v>1</v>
      </c>
    </row>
    <row r="1117" spans="1:19" x14ac:dyDescent="0.3">
      <c r="D1117">
        <v>30</v>
      </c>
      <c r="E1117" t="s">
        <v>25</v>
      </c>
      <c r="F1117" s="2" t="s">
        <v>298</v>
      </c>
      <c r="G1117" t="s">
        <v>12</v>
      </c>
      <c r="I1117">
        <v>53</v>
      </c>
      <c r="K1117" t="s">
        <v>298</v>
      </c>
      <c r="S1117" t="b">
        <v>1</v>
      </c>
    </row>
    <row r="1118" spans="1:19" x14ac:dyDescent="0.3">
      <c r="D1118">
        <v>31</v>
      </c>
      <c r="E1118" t="s">
        <v>25</v>
      </c>
      <c r="F1118" s="2" t="s">
        <v>299</v>
      </c>
      <c r="G1118" t="s">
        <v>12</v>
      </c>
      <c r="I1118">
        <v>53</v>
      </c>
      <c r="K1118" t="s">
        <v>299</v>
      </c>
      <c r="S1118" t="b">
        <v>1</v>
      </c>
    </row>
    <row r="1119" spans="1:19" x14ac:dyDescent="0.3">
      <c r="D1119">
        <v>32</v>
      </c>
      <c r="E1119" t="s">
        <v>25</v>
      </c>
      <c r="F1119" s="2" t="s">
        <v>32</v>
      </c>
      <c r="G1119" t="s">
        <v>33</v>
      </c>
      <c r="I1119">
        <v>3</v>
      </c>
      <c r="K1119" t="s">
        <v>32</v>
      </c>
      <c r="S1119" t="b">
        <v>1</v>
      </c>
    </row>
    <row r="1120" spans="1:19" x14ac:dyDescent="0.3">
      <c r="A1120" t="s">
        <v>622</v>
      </c>
    </row>
    <row r="1121" spans="1:23" x14ac:dyDescent="0.3">
      <c r="A1121" t="s">
        <v>623</v>
      </c>
    </row>
    <row r="1122" spans="1:23" x14ac:dyDescent="0.3">
      <c r="D1122">
        <v>1</v>
      </c>
      <c r="E1122" t="s">
        <v>25</v>
      </c>
      <c r="F1122" s="2" t="s">
        <v>26</v>
      </c>
      <c r="G1122" t="s">
        <v>3</v>
      </c>
      <c r="I1122">
        <v>10</v>
      </c>
      <c r="J1122">
        <v>0</v>
      </c>
      <c r="K1122" t="s">
        <v>26</v>
      </c>
      <c r="S1122" t="b">
        <v>1</v>
      </c>
    </row>
    <row r="1123" spans="1:23" x14ac:dyDescent="0.3">
      <c r="D1123">
        <v>2</v>
      </c>
      <c r="E1123" t="s">
        <v>25</v>
      </c>
      <c r="F1123" s="2" t="s">
        <v>28</v>
      </c>
      <c r="G1123" t="s">
        <v>3</v>
      </c>
      <c r="I1123">
        <v>10</v>
      </c>
      <c r="J1123">
        <v>0</v>
      </c>
      <c r="K1123" t="s">
        <v>28</v>
      </c>
      <c r="S1123" t="b">
        <v>1</v>
      </c>
    </row>
    <row r="1124" spans="1:23" x14ac:dyDescent="0.3">
      <c r="D1124">
        <v>3</v>
      </c>
      <c r="E1124" t="s">
        <v>25</v>
      </c>
      <c r="F1124" s="2" t="s">
        <v>1</v>
      </c>
      <c r="G1124" t="s">
        <v>3</v>
      </c>
      <c r="I1124">
        <v>10</v>
      </c>
      <c r="J1124">
        <v>0</v>
      </c>
      <c r="K1124" t="s">
        <v>1</v>
      </c>
      <c r="S1124" t="b">
        <v>1</v>
      </c>
    </row>
    <row r="1125" spans="1:23" x14ac:dyDescent="0.3">
      <c r="A1125" t="s">
        <v>624</v>
      </c>
    </row>
    <row r="1126" spans="1:23" x14ac:dyDescent="0.3">
      <c r="A1126" t="s">
        <v>625</v>
      </c>
    </row>
    <row r="1127" spans="1:23" x14ac:dyDescent="0.3">
      <c r="D1127" s="2" t="s">
        <v>212</v>
      </c>
      <c r="E1127">
        <v>1</v>
      </c>
      <c r="G1127" t="b">
        <v>1</v>
      </c>
      <c r="H1127" t="b">
        <v>0</v>
      </c>
      <c r="I1127" t="b">
        <v>0</v>
      </c>
      <c r="J1127" t="s">
        <v>5</v>
      </c>
      <c r="K1127">
        <v>50</v>
      </c>
      <c r="N1127" t="b">
        <v>0</v>
      </c>
      <c r="O1127" t="s">
        <v>212</v>
      </c>
      <c r="V1127" t="b">
        <v>0</v>
      </c>
      <c r="W1127" t="b">
        <v>1</v>
      </c>
    </row>
    <row r="1128" spans="1:23" x14ac:dyDescent="0.3">
      <c r="D1128" s="2" t="s">
        <v>4</v>
      </c>
      <c r="E1128">
        <v>2</v>
      </c>
      <c r="G1128" t="b">
        <v>1</v>
      </c>
      <c r="H1128" t="b">
        <v>0</v>
      </c>
      <c r="I1128" t="b">
        <v>0</v>
      </c>
      <c r="J1128" t="s">
        <v>5</v>
      </c>
      <c r="K1128">
        <v>255</v>
      </c>
      <c r="N1128" t="b">
        <v>0</v>
      </c>
      <c r="O1128" t="s">
        <v>4</v>
      </c>
      <c r="V1128" t="b">
        <v>0</v>
      </c>
      <c r="W1128" t="b">
        <v>1</v>
      </c>
    </row>
    <row r="1129" spans="1:23" x14ac:dyDescent="0.3">
      <c r="D1129" s="2" t="s">
        <v>210</v>
      </c>
      <c r="E1129">
        <v>3</v>
      </c>
      <c r="G1129" t="b">
        <v>1</v>
      </c>
      <c r="H1129" t="b">
        <v>0</v>
      </c>
      <c r="I1129" t="b">
        <v>0</v>
      </c>
      <c r="J1129" t="s">
        <v>5</v>
      </c>
      <c r="K1129">
        <v>50</v>
      </c>
      <c r="N1129" t="b">
        <v>0</v>
      </c>
      <c r="O1129" t="s">
        <v>210</v>
      </c>
      <c r="V1129" t="b">
        <v>0</v>
      </c>
      <c r="W1129" t="b">
        <v>1</v>
      </c>
    </row>
    <row r="1130" spans="1:23" x14ac:dyDescent="0.3">
      <c r="D1130" s="2" t="s">
        <v>218</v>
      </c>
      <c r="E1130">
        <v>4</v>
      </c>
      <c r="G1130" t="b">
        <v>1</v>
      </c>
      <c r="H1130" t="b">
        <v>0</v>
      </c>
      <c r="I1130" t="b">
        <v>0</v>
      </c>
      <c r="J1130" t="s">
        <v>5</v>
      </c>
      <c r="K1130">
        <v>255</v>
      </c>
      <c r="N1130" t="b">
        <v>0</v>
      </c>
      <c r="O1130" t="s">
        <v>218</v>
      </c>
      <c r="V1130" t="b">
        <v>0</v>
      </c>
      <c r="W1130" t="b">
        <v>1</v>
      </c>
    </row>
    <row r="1131" spans="1:23" x14ac:dyDescent="0.3">
      <c r="D1131" s="2" t="s">
        <v>216</v>
      </c>
      <c r="E1131">
        <v>5</v>
      </c>
      <c r="G1131" t="b">
        <v>1</v>
      </c>
      <c r="H1131" t="b">
        <v>0</v>
      </c>
      <c r="I1131" t="b">
        <v>0</v>
      </c>
      <c r="J1131" t="s">
        <v>5</v>
      </c>
      <c r="K1131">
        <v>50</v>
      </c>
      <c r="N1131" t="b">
        <v>0</v>
      </c>
      <c r="O1131" t="s">
        <v>216</v>
      </c>
      <c r="V1131" t="b">
        <v>0</v>
      </c>
      <c r="W1131" t="b">
        <v>1</v>
      </c>
    </row>
    <row r="1132" spans="1:23" x14ac:dyDescent="0.3">
      <c r="D1132" s="2" t="s">
        <v>214</v>
      </c>
      <c r="E1132">
        <v>6</v>
      </c>
      <c r="G1132" t="b">
        <v>1</v>
      </c>
      <c r="H1132" t="b">
        <v>0</v>
      </c>
      <c r="I1132" t="b">
        <v>0</v>
      </c>
      <c r="J1132" t="s">
        <v>5</v>
      </c>
      <c r="K1132">
        <v>50</v>
      </c>
      <c r="N1132" t="b">
        <v>0</v>
      </c>
      <c r="O1132" t="s">
        <v>214</v>
      </c>
      <c r="V1132" t="b">
        <v>0</v>
      </c>
      <c r="W1132" t="b">
        <v>1</v>
      </c>
    </row>
    <row r="1133" spans="1:23" x14ac:dyDescent="0.3">
      <c r="D1133" s="2" t="s">
        <v>10</v>
      </c>
      <c r="E1133">
        <v>7</v>
      </c>
      <c r="G1133" t="b">
        <v>1</v>
      </c>
      <c r="H1133" t="b">
        <v>0</v>
      </c>
      <c r="I1133" t="b">
        <v>0</v>
      </c>
      <c r="J1133" t="s">
        <v>12</v>
      </c>
      <c r="L1133">
        <v>53</v>
      </c>
      <c r="N1133" t="b">
        <v>0</v>
      </c>
      <c r="O1133" t="s">
        <v>10</v>
      </c>
      <c r="V1133" t="b">
        <v>0</v>
      </c>
      <c r="W1133" t="b">
        <v>1</v>
      </c>
    </row>
    <row r="1134" spans="1:23" x14ac:dyDescent="0.3">
      <c r="D1134" s="2" t="s">
        <v>11</v>
      </c>
      <c r="E1134">
        <v>8</v>
      </c>
      <c r="G1134" t="b">
        <v>1</v>
      </c>
      <c r="H1134" t="b">
        <v>0</v>
      </c>
      <c r="I1134" t="b">
        <v>0</v>
      </c>
      <c r="J1134" t="s">
        <v>12</v>
      </c>
      <c r="L1134">
        <v>53</v>
      </c>
      <c r="N1134" t="b">
        <v>0</v>
      </c>
      <c r="O1134" s="2" t="s">
        <v>11</v>
      </c>
      <c r="V1134" t="b">
        <v>0</v>
      </c>
      <c r="W1134" t="b">
        <v>1</v>
      </c>
    </row>
    <row r="1135" spans="1:23" x14ac:dyDescent="0.3">
      <c r="D1135" s="2" t="s">
        <v>13</v>
      </c>
      <c r="E1135">
        <v>9</v>
      </c>
      <c r="G1135" t="b">
        <v>1</v>
      </c>
      <c r="H1135" t="b">
        <v>0</v>
      </c>
      <c r="I1135" t="b">
        <v>0</v>
      </c>
      <c r="J1135" t="s">
        <v>12</v>
      </c>
      <c r="L1135">
        <v>53</v>
      </c>
      <c r="N1135" t="b">
        <v>0</v>
      </c>
      <c r="O1135" s="2" t="s">
        <v>13</v>
      </c>
      <c r="V1135" t="b">
        <v>0</v>
      </c>
      <c r="W1135" t="b">
        <v>1</v>
      </c>
    </row>
    <row r="1136" spans="1:23" x14ac:dyDescent="0.3">
      <c r="D1136" s="2" t="s">
        <v>14</v>
      </c>
      <c r="E1136">
        <v>10</v>
      </c>
      <c r="G1136" t="b">
        <v>1</v>
      </c>
      <c r="H1136" t="b">
        <v>0</v>
      </c>
      <c r="I1136" t="b">
        <v>0</v>
      </c>
      <c r="J1136" t="s">
        <v>12</v>
      </c>
      <c r="L1136">
        <v>53</v>
      </c>
      <c r="N1136" t="b">
        <v>0</v>
      </c>
      <c r="O1136" s="2" t="s">
        <v>14</v>
      </c>
      <c r="V1136" t="b">
        <v>0</v>
      </c>
      <c r="W1136" t="b">
        <v>1</v>
      </c>
    </row>
    <row r="1137" spans="1:23" x14ac:dyDescent="0.3">
      <c r="D1137" s="2" t="s">
        <v>15</v>
      </c>
      <c r="E1137">
        <v>11</v>
      </c>
      <c r="G1137" t="b">
        <v>1</v>
      </c>
      <c r="H1137" t="b">
        <v>0</v>
      </c>
      <c r="I1137" t="b">
        <v>0</v>
      </c>
      <c r="J1137" t="s">
        <v>12</v>
      </c>
      <c r="L1137">
        <v>53</v>
      </c>
      <c r="N1137" t="b">
        <v>0</v>
      </c>
      <c r="O1137" s="2" t="s">
        <v>15</v>
      </c>
      <c r="V1137" t="b">
        <v>0</v>
      </c>
      <c r="W1137" t="b">
        <v>1</v>
      </c>
    </row>
    <row r="1138" spans="1:23" x14ac:dyDescent="0.3">
      <c r="D1138" s="2" t="s">
        <v>16</v>
      </c>
      <c r="E1138">
        <v>12</v>
      </c>
      <c r="G1138" t="b">
        <v>1</v>
      </c>
      <c r="H1138" t="b">
        <v>0</v>
      </c>
      <c r="I1138" t="b">
        <v>0</v>
      </c>
      <c r="J1138" t="s">
        <v>12</v>
      </c>
      <c r="L1138">
        <v>53</v>
      </c>
      <c r="N1138" t="b">
        <v>0</v>
      </c>
      <c r="O1138" s="2" t="s">
        <v>16</v>
      </c>
      <c r="V1138" t="b">
        <v>0</v>
      </c>
      <c r="W1138" t="b">
        <v>1</v>
      </c>
    </row>
    <row r="1139" spans="1:23" x14ac:dyDescent="0.3">
      <c r="D1139" s="2" t="s">
        <v>17</v>
      </c>
      <c r="E1139">
        <v>13</v>
      </c>
      <c r="G1139" t="b">
        <v>1</v>
      </c>
      <c r="H1139" t="b">
        <v>0</v>
      </c>
      <c r="I1139" t="b">
        <v>0</v>
      </c>
      <c r="J1139" t="s">
        <v>12</v>
      </c>
      <c r="L1139">
        <v>53</v>
      </c>
      <c r="N1139" t="b">
        <v>0</v>
      </c>
      <c r="O1139" s="2" t="s">
        <v>17</v>
      </c>
      <c r="V1139" t="b">
        <v>0</v>
      </c>
      <c r="W1139" t="b">
        <v>1</v>
      </c>
    </row>
    <row r="1140" spans="1:23" x14ac:dyDescent="0.3">
      <c r="D1140" s="2" t="s">
        <v>18</v>
      </c>
      <c r="E1140">
        <v>14</v>
      </c>
      <c r="G1140" t="b">
        <v>1</v>
      </c>
      <c r="H1140" t="b">
        <v>0</v>
      </c>
      <c r="I1140" t="b">
        <v>0</v>
      </c>
      <c r="J1140" t="s">
        <v>12</v>
      </c>
      <c r="L1140">
        <v>53</v>
      </c>
      <c r="N1140" t="b">
        <v>0</v>
      </c>
      <c r="O1140" s="2" t="s">
        <v>18</v>
      </c>
      <c r="V1140" t="b">
        <v>0</v>
      </c>
      <c r="W1140" t="b">
        <v>1</v>
      </c>
    </row>
    <row r="1141" spans="1:23" x14ac:dyDescent="0.3">
      <c r="D1141" s="2" t="s">
        <v>19</v>
      </c>
      <c r="E1141">
        <v>15</v>
      </c>
      <c r="G1141" t="b">
        <v>1</v>
      </c>
      <c r="H1141" t="b">
        <v>0</v>
      </c>
      <c r="I1141" t="b">
        <v>0</v>
      </c>
      <c r="J1141" t="s">
        <v>12</v>
      </c>
      <c r="L1141">
        <v>53</v>
      </c>
      <c r="N1141" t="b">
        <v>0</v>
      </c>
      <c r="O1141" s="2" t="s">
        <v>19</v>
      </c>
      <c r="V1141" t="b">
        <v>0</v>
      </c>
      <c r="W1141" t="b">
        <v>1</v>
      </c>
    </row>
    <row r="1142" spans="1:23" x14ac:dyDescent="0.3">
      <c r="D1142" s="2" t="s">
        <v>20</v>
      </c>
      <c r="E1142">
        <v>16</v>
      </c>
      <c r="G1142" t="b">
        <v>1</v>
      </c>
      <c r="H1142" t="b">
        <v>0</v>
      </c>
      <c r="I1142" t="b">
        <v>0</v>
      </c>
      <c r="J1142" t="s">
        <v>12</v>
      </c>
      <c r="L1142">
        <v>53</v>
      </c>
      <c r="N1142" t="b">
        <v>0</v>
      </c>
      <c r="O1142" s="2" t="s">
        <v>20</v>
      </c>
      <c r="V1142" t="b">
        <v>0</v>
      </c>
      <c r="W1142" t="b">
        <v>1</v>
      </c>
    </row>
    <row r="1143" spans="1:23" x14ac:dyDescent="0.3">
      <c r="D1143" s="2" t="s">
        <v>21</v>
      </c>
      <c r="E1143">
        <v>17</v>
      </c>
      <c r="G1143" t="b">
        <v>1</v>
      </c>
      <c r="H1143" t="b">
        <v>0</v>
      </c>
      <c r="I1143" t="b">
        <v>0</v>
      </c>
      <c r="J1143" t="s">
        <v>12</v>
      </c>
      <c r="L1143">
        <v>53</v>
      </c>
      <c r="N1143" t="b">
        <v>0</v>
      </c>
      <c r="O1143" s="2" t="s">
        <v>21</v>
      </c>
      <c r="V1143" t="b">
        <v>0</v>
      </c>
      <c r="W1143" t="b">
        <v>1</v>
      </c>
    </row>
    <row r="1144" spans="1:23" x14ac:dyDescent="0.3">
      <c r="D1144" s="2" t="s">
        <v>22</v>
      </c>
      <c r="E1144">
        <v>18</v>
      </c>
      <c r="G1144" t="b">
        <v>1</v>
      </c>
      <c r="H1144" t="b">
        <v>0</v>
      </c>
      <c r="I1144" t="b">
        <v>0</v>
      </c>
      <c r="J1144" t="s">
        <v>12</v>
      </c>
      <c r="L1144">
        <v>53</v>
      </c>
      <c r="N1144" t="b">
        <v>0</v>
      </c>
      <c r="O1144" s="2" t="s">
        <v>22</v>
      </c>
      <c r="V1144" t="b">
        <v>0</v>
      </c>
      <c r="W1144" t="b">
        <v>1</v>
      </c>
    </row>
    <row r="1145" spans="1:23" x14ac:dyDescent="0.3">
      <c r="D1145" s="2" t="s">
        <v>23</v>
      </c>
      <c r="E1145">
        <v>19</v>
      </c>
      <c r="G1145" t="b">
        <v>1</v>
      </c>
      <c r="H1145" t="b">
        <v>0</v>
      </c>
      <c r="I1145" t="b">
        <v>0</v>
      </c>
      <c r="J1145" t="s">
        <v>12</v>
      </c>
      <c r="L1145">
        <v>53</v>
      </c>
      <c r="N1145" t="b">
        <v>0</v>
      </c>
      <c r="O1145" s="2" t="s">
        <v>23</v>
      </c>
      <c r="V1145" t="b">
        <v>0</v>
      </c>
      <c r="W1145" t="b">
        <v>1</v>
      </c>
    </row>
    <row r="1146" spans="1:23" x14ac:dyDescent="0.3">
      <c r="A1146" t="s">
        <v>626</v>
      </c>
    </row>
    <row r="1147" spans="1:23" x14ac:dyDescent="0.3">
      <c r="A1147" t="s">
        <v>627</v>
      </c>
    </row>
    <row r="1148" spans="1:23" x14ac:dyDescent="0.3">
      <c r="D1148">
        <v>1</v>
      </c>
      <c r="E1148" t="s">
        <v>25</v>
      </c>
      <c r="F1148" s="2" t="s">
        <v>26</v>
      </c>
      <c r="G1148" t="s">
        <v>3</v>
      </c>
      <c r="I1148">
        <v>10</v>
      </c>
      <c r="J1148">
        <v>0</v>
      </c>
      <c r="K1148" t="s">
        <v>26</v>
      </c>
      <c r="M1148" t="s">
        <v>47</v>
      </c>
      <c r="N1148" t="s">
        <v>53</v>
      </c>
      <c r="O1148" t="s">
        <v>49</v>
      </c>
      <c r="P1148" t="s">
        <v>712</v>
      </c>
      <c r="R1148" t="s">
        <v>54</v>
      </c>
      <c r="S1148" t="b">
        <v>1</v>
      </c>
    </row>
    <row r="1149" spans="1:23" x14ac:dyDescent="0.3">
      <c r="D1149">
        <v>2</v>
      </c>
      <c r="E1149" t="s">
        <v>25</v>
      </c>
      <c r="F1149" s="2" t="s">
        <v>28</v>
      </c>
      <c r="G1149" t="s">
        <v>3</v>
      </c>
      <c r="I1149">
        <v>10</v>
      </c>
      <c r="J1149">
        <v>0</v>
      </c>
      <c r="K1149" t="s">
        <v>28</v>
      </c>
      <c r="M1149" t="s">
        <v>47</v>
      </c>
      <c r="N1149" t="s">
        <v>53</v>
      </c>
      <c r="O1149" t="s">
        <v>49</v>
      </c>
      <c r="P1149" t="s">
        <v>713</v>
      </c>
      <c r="R1149" t="s">
        <v>54</v>
      </c>
      <c r="S1149" t="b">
        <v>1</v>
      </c>
    </row>
    <row r="1150" spans="1:23" x14ac:dyDescent="0.3">
      <c r="D1150">
        <v>3</v>
      </c>
      <c r="E1150" t="s">
        <v>25</v>
      </c>
      <c r="F1150" s="2" t="s">
        <v>27</v>
      </c>
      <c r="G1150" t="s">
        <v>3</v>
      </c>
      <c r="I1150">
        <v>10</v>
      </c>
      <c r="J1150">
        <v>0</v>
      </c>
      <c r="K1150" t="s">
        <v>27</v>
      </c>
      <c r="M1150" t="s">
        <v>47</v>
      </c>
      <c r="N1150" t="s">
        <v>53</v>
      </c>
      <c r="O1150" t="s">
        <v>49</v>
      </c>
      <c r="P1150" t="s">
        <v>714</v>
      </c>
      <c r="R1150" t="s">
        <v>54</v>
      </c>
      <c r="S1150" t="b">
        <v>1</v>
      </c>
    </row>
    <row r="1151" spans="1:23" x14ac:dyDescent="0.3">
      <c r="D1151">
        <v>4</v>
      </c>
      <c r="E1151" t="s">
        <v>25</v>
      </c>
      <c r="F1151" s="2" t="s">
        <v>628</v>
      </c>
      <c r="G1151" t="s">
        <v>5</v>
      </c>
      <c r="H1151">
        <v>128</v>
      </c>
      <c r="K1151" t="s">
        <v>628</v>
      </c>
      <c r="S1151" t="b">
        <v>1</v>
      </c>
    </row>
    <row r="1152" spans="1:23" x14ac:dyDescent="0.3">
      <c r="D1152">
        <v>5</v>
      </c>
      <c r="E1152" t="s">
        <v>25</v>
      </c>
      <c r="F1152" s="2" t="s">
        <v>210</v>
      </c>
      <c r="G1152" t="s">
        <v>5</v>
      </c>
      <c r="H1152">
        <v>128</v>
      </c>
      <c r="K1152" t="s">
        <v>210</v>
      </c>
      <c r="M1152" t="s">
        <v>47</v>
      </c>
      <c r="N1152" t="s">
        <v>51</v>
      </c>
      <c r="O1152" t="s">
        <v>49</v>
      </c>
      <c r="P1152" t="s">
        <v>715</v>
      </c>
      <c r="R1152" t="s">
        <v>52</v>
      </c>
      <c r="S1152" t="b">
        <v>1</v>
      </c>
    </row>
    <row r="1153" spans="1:19" x14ac:dyDescent="0.3">
      <c r="D1153">
        <v>6</v>
      </c>
      <c r="E1153" t="s">
        <v>25</v>
      </c>
      <c r="F1153" s="2" t="s">
        <v>348</v>
      </c>
      <c r="G1153" t="s">
        <v>5</v>
      </c>
      <c r="H1153">
        <v>128</v>
      </c>
      <c r="K1153" t="s">
        <v>348</v>
      </c>
      <c r="M1153" t="s">
        <v>47</v>
      </c>
      <c r="N1153" t="s">
        <v>51</v>
      </c>
      <c r="O1153" t="s">
        <v>49</v>
      </c>
      <c r="P1153" t="s">
        <v>715</v>
      </c>
      <c r="R1153" t="s">
        <v>52</v>
      </c>
      <c r="S1153" t="b">
        <v>1</v>
      </c>
    </row>
    <row r="1154" spans="1:19" x14ac:dyDescent="0.3">
      <c r="D1154">
        <v>7</v>
      </c>
      <c r="E1154" t="s">
        <v>25</v>
      </c>
      <c r="F1154" s="2" t="s">
        <v>349</v>
      </c>
      <c r="G1154" t="s">
        <v>5</v>
      </c>
      <c r="H1154">
        <v>128</v>
      </c>
      <c r="K1154" t="s">
        <v>349</v>
      </c>
      <c r="M1154" t="s">
        <v>47</v>
      </c>
      <c r="N1154" t="s">
        <v>51</v>
      </c>
      <c r="O1154" t="s">
        <v>49</v>
      </c>
      <c r="P1154" t="s">
        <v>715</v>
      </c>
      <c r="R1154" t="s">
        <v>52</v>
      </c>
      <c r="S1154" t="b">
        <v>1</v>
      </c>
    </row>
    <row r="1155" spans="1:19" x14ac:dyDescent="0.3">
      <c r="D1155">
        <v>8</v>
      </c>
      <c r="E1155" t="s">
        <v>25</v>
      </c>
      <c r="F1155" s="2" t="s">
        <v>629</v>
      </c>
      <c r="G1155" t="s">
        <v>716</v>
      </c>
      <c r="H1155">
        <v>10</v>
      </c>
      <c r="K1155" t="s">
        <v>629</v>
      </c>
      <c r="S1155" t="b">
        <v>1</v>
      </c>
    </row>
    <row r="1156" spans="1:19" x14ac:dyDescent="0.3">
      <c r="A1156" t="s">
        <v>630</v>
      </c>
    </row>
    <row r="1157" spans="1:19" x14ac:dyDescent="0.3">
      <c r="A1157" t="s">
        <v>655</v>
      </c>
    </row>
    <row r="1158" spans="1:19" x14ac:dyDescent="0.3">
      <c r="A1158" s="2" t="s">
        <v>71</v>
      </c>
      <c r="B1158" t="s">
        <v>72</v>
      </c>
      <c r="C1158" s="2" t="s">
        <v>206</v>
      </c>
    </row>
    <row r="1159" spans="1:19" x14ac:dyDescent="0.3">
      <c r="A1159" s="2" t="s">
        <v>71</v>
      </c>
      <c r="B1159" t="s">
        <v>73</v>
      </c>
      <c r="C1159" t="b">
        <v>0</v>
      </c>
    </row>
    <row r="1160" spans="1:19" x14ac:dyDescent="0.3">
      <c r="A1160" s="2" t="s">
        <v>71</v>
      </c>
      <c r="B1160" t="s">
        <v>74</v>
      </c>
      <c r="C1160" s="2" t="s">
        <v>236</v>
      </c>
    </row>
    <row r="1161" spans="1:19" x14ac:dyDescent="0.3">
      <c r="A1161" s="2" t="s">
        <v>71</v>
      </c>
      <c r="B1161" t="s">
        <v>75</v>
      </c>
      <c r="C1161" t="b">
        <v>0</v>
      </c>
    </row>
    <row r="1162" spans="1:19" x14ac:dyDescent="0.3">
      <c r="A1162" s="2" t="s">
        <v>71</v>
      </c>
      <c r="B1162" t="s">
        <v>76</v>
      </c>
      <c r="C1162" t="b">
        <v>0</v>
      </c>
    </row>
    <row r="1163" spans="1:19" x14ac:dyDescent="0.3">
      <c r="A1163" s="2" t="s">
        <v>71</v>
      </c>
      <c r="B1163" t="s">
        <v>77</v>
      </c>
      <c r="C1163" t="b">
        <v>0</v>
      </c>
    </row>
    <row r="1164" spans="1:19" x14ac:dyDescent="0.3">
      <c r="A1164" s="2" t="s">
        <v>71</v>
      </c>
      <c r="B1164" t="s">
        <v>78</v>
      </c>
      <c r="C1164" t="b">
        <v>0</v>
      </c>
    </row>
    <row r="1165" spans="1:19" x14ac:dyDescent="0.3">
      <c r="A1165" s="2" t="s">
        <v>59</v>
      </c>
      <c r="B1165" t="s">
        <v>79</v>
      </c>
      <c r="C1165" t="b">
        <v>1</v>
      </c>
    </row>
    <row r="1166" spans="1:19" x14ac:dyDescent="0.3">
      <c r="A1166" s="2" t="s">
        <v>59</v>
      </c>
      <c r="B1166" t="s">
        <v>80</v>
      </c>
      <c r="C1166" s="2" t="s">
        <v>81</v>
      </c>
    </row>
    <row r="1167" spans="1:19" x14ac:dyDescent="0.3">
      <c r="A1167" s="2" t="s">
        <v>59</v>
      </c>
      <c r="B1167" t="s">
        <v>82</v>
      </c>
      <c r="C1167" s="2" t="s">
        <v>83</v>
      </c>
    </row>
    <row r="1168" spans="1:19" x14ac:dyDescent="0.3">
      <c r="A1168" s="2" t="s">
        <v>68</v>
      </c>
      <c r="B1168" t="s">
        <v>79</v>
      </c>
      <c r="C1168" t="b">
        <v>0</v>
      </c>
    </row>
    <row r="1169" spans="1:3" x14ac:dyDescent="0.3">
      <c r="A1169" s="2" t="s">
        <v>68</v>
      </c>
      <c r="B1169" t="s">
        <v>80</v>
      </c>
      <c r="C1169" s="2" t="s">
        <v>84</v>
      </c>
    </row>
    <row r="1170" spans="1:3" x14ac:dyDescent="0.3">
      <c r="A1170" s="2" t="s">
        <v>68</v>
      </c>
      <c r="B1170" t="s">
        <v>85</v>
      </c>
      <c r="C1170">
        <v>25.56</v>
      </c>
    </row>
    <row r="1171" spans="1:3" x14ac:dyDescent="0.3">
      <c r="A1171" s="2" t="s">
        <v>68</v>
      </c>
      <c r="B1171" t="s">
        <v>82</v>
      </c>
      <c r="C1171" s="2" t="s">
        <v>83</v>
      </c>
    </row>
    <row r="1172" spans="1:3" x14ac:dyDescent="0.3">
      <c r="A1172" s="2" t="s">
        <v>207</v>
      </c>
      <c r="B1172" t="s">
        <v>79</v>
      </c>
      <c r="C1172" t="b">
        <v>0</v>
      </c>
    </row>
    <row r="1173" spans="1:3" x14ac:dyDescent="0.3">
      <c r="A1173" s="2" t="s">
        <v>207</v>
      </c>
      <c r="B1173" t="s">
        <v>80</v>
      </c>
      <c r="C1173" s="2" t="s">
        <v>86</v>
      </c>
    </row>
    <row r="1174" spans="1:3" x14ac:dyDescent="0.3">
      <c r="A1174" s="2" t="s">
        <v>207</v>
      </c>
      <c r="B1174" t="s">
        <v>85</v>
      </c>
      <c r="C1174">
        <v>14.78</v>
      </c>
    </row>
    <row r="1175" spans="1:3" x14ac:dyDescent="0.3">
      <c r="A1175" s="2" t="s">
        <v>207</v>
      </c>
      <c r="B1175" t="s">
        <v>82</v>
      </c>
      <c r="C1175" s="2" t="s">
        <v>83</v>
      </c>
    </row>
    <row r="1176" spans="1:3" x14ac:dyDescent="0.3">
      <c r="A1176" s="2" t="s">
        <v>208</v>
      </c>
      <c r="B1176" t="s">
        <v>79</v>
      </c>
      <c r="C1176" t="b">
        <v>0</v>
      </c>
    </row>
    <row r="1177" spans="1:3" x14ac:dyDescent="0.3">
      <c r="A1177" s="2" t="s">
        <v>208</v>
      </c>
      <c r="B1177" t="s">
        <v>80</v>
      </c>
      <c r="C1177" s="2" t="s">
        <v>98</v>
      </c>
    </row>
    <row r="1178" spans="1:3" x14ac:dyDescent="0.3">
      <c r="A1178" s="2" t="s">
        <v>208</v>
      </c>
      <c r="B1178" t="s">
        <v>85</v>
      </c>
      <c r="C1178">
        <v>10.11</v>
      </c>
    </row>
    <row r="1179" spans="1:3" x14ac:dyDescent="0.3">
      <c r="A1179" s="2" t="s">
        <v>208</v>
      </c>
      <c r="B1179" t="s">
        <v>82</v>
      </c>
      <c r="C1179" s="2" t="s">
        <v>83</v>
      </c>
    </row>
    <row r="1180" spans="1:3" x14ac:dyDescent="0.3">
      <c r="A1180" s="2" t="s">
        <v>209</v>
      </c>
      <c r="B1180" t="s">
        <v>79</v>
      </c>
      <c r="C1180" t="b">
        <v>0</v>
      </c>
    </row>
    <row r="1181" spans="1:3" x14ac:dyDescent="0.3">
      <c r="A1181" s="2" t="s">
        <v>209</v>
      </c>
      <c r="B1181" t="s">
        <v>80</v>
      </c>
      <c r="C1181" s="2" t="s">
        <v>100</v>
      </c>
    </row>
    <row r="1182" spans="1:3" x14ac:dyDescent="0.3">
      <c r="A1182" s="2" t="s">
        <v>209</v>
      </c>
      <c r="B1182" t="s">
        <v>85</v>
      </c>
      <c r="C1182">
        <v>6.67</v>
      </c>
    </row>
    <row r="1183" spans="1:3" x14ac:dyDescent="0.3">
      <c r="A1183" s="2" t="s">
        <v>209</v>
      </c>
      <c r="B1183" t="s">
        <v>82</v>
      </c>
      <c r="C1183" s="2" t="s">
        <v>83</v>
      </c>
    </row>
    <row r="1184" spans="1:3" x14ac:dyDescent="0.3">
      <c r="A1184" s="2" t="s">
        <v>210</v>
      </c>
      <c r="B1184" t="s">
        <v>79</v>
      </c>
      <c r="C1184" t="b">
        <v>0</v>
      </c>
    </row>
    <row r="1185" spans="1:3" x14ac:dyDescent="0.3">
      <c r="A1185" s="2" t="s">
        <v>210</v>
      </c>
      <c r="B1185" t="s">
        <v>80</v>
      </c>
      <c r="C1185" s="2" t="s">
        <v>101</v>
      </c>
    </row>
    <row r="1186" spans="1:3" x14ac:dyDescent="0.3">
      <c r="A1186" s="2" t="s">
        <v>210</v>
      </c>
      <c r="B1186" t="s">
        <v>85</v>
      </c>
      <c r="C1186">
        <v>9.33</v>
      </c>
    </row>
    <row r="1187" spans="1:3" x14ac:dyDescent="0.3">
      <c r="A1187" s="2" t="s">
        <v>210</v>
      </c>
      <c r="B1187" t="s">
        <v>82</v>
      </c>
      <c r="C1187" s="2" t="s">
        <v>83</v>
      </c>
    </row>
    <row r="1188" spans="1:3" x14ac:dyDescent="0.3">
      <c r="A1188" s="2" t="s">
        <v>211</v>
      </c>
      <c r="B1188" t="s">
        <v>79</v>
      </c>
      <c r="C1188" t="b">
        <v>0</v>
      </c>
    </row>
    <row r="1189" spans="1:3" x14ac:dyDescent="0.3">
      <c r="A1189" s="2" t="s">
        <v>211</v>
      </c>
      <c r="B1189" t="s">
        <v>80</v>
      </c>
      <c r="C1189" s="2" t="s">
        <v>102</v>
      </c>
    </row>
    <row r="1190" spans="1:3" x14ac:dyDescent="0.3">
      <c r="A1190" s="2" t="s">
        <v>211</v>
      </c>
      <c r="B1190" t="s">
        <v>85</v>
      </c>
      <c r="C1190">
        <v>15.56</v>
      </c>
    </row>
    <row r="1191" spans="1:3" x14ac:dyDescent="0.3">
      <c r="A1191" s="2" t="s">
        <v>211</v>
      </c>
      <c r="B1191" t="s">
        <v>82</v>
      </c>
      <c r="C1191" s="2" t="s">
        <v>83</v>
      </c>
    </row>
    <row r="1192" spans="1:3" x14ac:dyDescent="0.3">
      <c r="A1192" s="2" t="s">
        <v>212</v>
      </c>
      <c r="B1192" t="s">
        <v>79</v>
      </c>
      <c r="C1192" t="b">
        <v>0</v>
      </c>
    </row>
    <row r="1193" spans="1:3" x14ac:dyDescent="0.3">
      <c r="A1193" s="2" t="s">
        <v>212</v>
      </c>
      <c r="B1193" t="s">
        <v>80</v>
      </c>
      <c r="C1193" s="2" t="s">
        <v>103</v>
      </c>
    </row>
    <row r="1194" spans="1:3" x14ac:dyDescent="0.3">
      <c r="A1194" s="2" t="s">
        <v>212</v>
      </c>
      <c r="B1194" t="s">
        <v>85</v>
      </c>
      <c r="C1194">
        <v>7.78</v>
      </c>
    </row>
    <row r="1195" spans="1:3" x14ac:dyDescent="0.3">
      <c r="A1195" s="2" t="s">
        <v>212</v>
      </c>
      <c r="B1195" t="s">
        <v>82</v>
      </c>
      <c r="C1195" s="2" t="s">
        <v>83</v>
      </c>
    </row>
    <row r="1196" spans="1:3" x14ac:dyDescent="0.3">
      <c r="A1196" s="2" t="s">
        <v>213</v>
      </c>
      <c r="B1196" t="s">
        <v>79</v>
      </c>
      <c r="C1196" t="b">
        <v>0</v>
      </c>
    </row>
    <row r="1197" spans="1:3" x14ac:dyDescent="0.3">
      <c r="A1197" s="2" t="s">
        <v>213</v>
      </c>
      <c r="B1197" t="s">
        <v>80</v>
      </c>
      <c r="C1197" s="2" t="s">
        <v>104</v>
      </c>
    </row>
    <row r="1198" spans="1:3" x14ac:dyDescent="0.3">
      <c r="A1198" s="2" t="s">
        <v>213</v>
      </c>
      <c r="B1198" t="s">
        <v>85</v>
      </c>
      <c r="C1198">
        <v>13.78</v>
      </c>
    </row>
    <row r="1199" spans="1:3" x14ac:dyDescent="0.3">
      <c r="A1199" s="2" t="s">
        <v>213</v>
      </c>
      <c r="B1199" t="s">
        <v>82</v>
      </c>
      <c r="C1199" s="2" t="s">
        <v>83</v>
      </c>
    </row>
    <row r="1200" spans="1:3" x14ac:dyDescent="0.3">
      <c r="A1200" s="2" t="s">
        <v>214</v>
      </c>
      <c r="B1200" t="s">
        <v>79</v>
      </c>
      <c r="C1200" t="b">
        <v>0</v>
      </c>
    </row>
    <row r="1201" spans="1:3" x14ac:dyDescent="0.3">
      <c r="A1201" s="2" t="s">
        <v>214</v>
      </c>
      <c r="B1201" t="s">
        <v>80</v>
      </c>
      <c r="C1201" s="2" t="s">
        <v>106</v>
      </c>
    </row>
    <row r="1202" spans="1:3" x14ac:dyDescent="0.3">
      <c r="A1202" s="2" t="s">
        <v>214</v>
      </c>
      <c r="B1202" t="s">
        <v>85</v>
      </c>
      <c r="C1202">
        <v>8.2200000000000006</v>
      </c>
    </row>
    <row r="1203" spans="1:3" x14ac:dyDescent="0.3">
      <c r="A1203" s="2" t="s">
        <v>214</v>
      </c>
      <c r="B1203" t="s">
        <v>82</v>
      </c>
      <c r="C1203" s="2" t="s">
        <v>83</v>
      </c>
    </row>
    <row r="1204" spans="1:3" x14ac:dyDescent="0.3">
      <c r="A1204" s="2" t="s">
        <v>215</v>
      </c>
      <c r="B1204" t="s">
        <v>79</v>
      </c>
      <c r="C1204" t="b">
        <v>0</v>
      </c>
    </row>
    <row r="1205" spans="1:3" x14ac:dyDescent="0.3">
      <c r="A1205" s="2" t="s">
        <v>215</v>
      </c>
      <c r="B1205" t="s">
        <v>80</v>
      </c>
      <c r="C1205" s="2" t="s">
        <v>108</v>
      </c>
    </row>
    <row r="1206" spans="1:3" x14ac:dyDescent="0.3">
      <c r="A1206" s="2" t="s">
        <v>215</v>
      </c>
      <c r="B1206" t="s">
        <v>85</v>
      </c>
      <c r="C1206">
        <v>14.22</v>
      </c>
    </row>
    <row r="1207" spans="1:3" x14ac:dyDescent="0.3">
      <c r="A1207" s="2" t="s">
        <v>215</v>
      </c>
      <c r="B1207" t="s">
        <v>82</v>
      </c>
      <c r="C1207" s="2" t="s">
        <v>83</v>
      </c>
    </row>
    <row r="1208" spans="1:3" x14ac:dyDescent="0.3">
      <c r="A1208" s="2" t="s">
        <v>216</v>
      </c>
      <c r="B1208" t="s">
        <v>79</v>
      </c>
      <c r="C1208" t="b">
        <v>0</v>
      </c>
    </row>
    <row r="1209" spans="1:3" x14ac:dyDescent="0.3">
      <c r="A1209" s="2" t="s">
        <v>216</v>
      </c>
      <c r="B1209" t="s">
        <v>80</v>
      </c>
      <c r="C1209" s="2" t="s">
        <v>109</v>
      </c>
    </row>
    <row r="1210" spans="1:3" x14ac:dyDescent="0.3">
      <c r="A1210" s="2" t="s">
        <v>216</v>
      </c>
      <c r="B1210" t="s">
        <v>85</v>
      </c>
      <c r="C1210">
        <v>9.33</v>
      </c>
    </row>
    <row r="1211" spans="1:3" x14ac:dyDescent="0.3">
      <c r="A1211" s="2" t="s">
        <v>216</v>
      </c>
      <c r="B1211" t="s">
        <v>82</v>
      </c>
      <c r="C1211" s="2" t="s">
        <v>83</v>
      </c>
    </row>
    <row r="1212" spans="1:3" x14ac:dyDescent="0.3">
      <c r="A1212" s="2" t="s">
        <v>217</v>
      </c>
      <c r="B1212" t="s">
        <v>79</v>
      </c>
      <c r="C1212" t="b">
        <v>0</v>
      </c>
    </row>
    <row r="1213" spans="1:3" x14ac:dyDescent="0.3">
      <c r="A1213" s="2" t="s">
        <v>217</v>
      </c>
      <c r="B1213" t="s">
        <v>80</v>
      </c>
      <c r="C1213" s="2" t="s">
        <v>110</v>
      </c>
    </row>
    <row r="1214" spans="1:3" x14ac:dyDescent="0.3">
      <c r="A1214" s="2" t="s">
        <v>217</v>
      </c>
      <c r="B1214" t="s">
        <v>85</v>
      </c>
      <c r="C1214">
        <v>15.56</v>
      </c>
    </row>
    <row r="1215" spans="1:3" x14ac:dyDescent="0.3">
      <c r="A1215" s="2" t="s">
        <v>217</v>
      </c>
      <c r="B1215" t="s">
        <v>82</v>
      </c>
      <c r="C1215" s="2" t="s">
        <v>83</v>
      </c>
    </row>
    <row r="1216" spans="1:3" x14ac:dyDescent="0.3">
      <c r="A1216" s="2" t="s">
        <v>218</v>
      </c>
      <c r="B1216" t="s">
        <v>79</v>
      </c>
      <c r="C1216" t="b">
        <v>0</v>
      </c>
    </row>
    <row r="1217" spans="1:3" x14ac:dyDescent="0.3">
      <c r="A1217" s="2" t="s">
        <v>218</v>
      </c>
      <c r="B1217" t="s">
        <v>80</v>
      </c>
      <c r="C1217" s="2" t="s">
        <v>111</v>
      </c>
    </row>
    <row r="1218" spans="1:3" x14ac:dyDescent="0.3">
      <c r="A1218" s="2" t="s">
        <v>218</v>
      </c>
      <c r="B1218" t="s">
        <v>85</v>
      </c>
      <c r="C1218">
        <v>12.56</v>
      </c>
    </row>
    <row r="1219" spans="1:3" x14ac:dyDescent="0.3">
      <c r="A1219" s="2" t="s">
        <v>218</v>
      </c>
      <c r="B1219" t="s">
        <v>82</v>
      </c>
      <c r="C1219" s="2" t="s">
        <v>83</v>
      </c>
    </row>
    <row r="1220" spans="1:3" x14ac:dyDescent="0.3">
      <c r="A1220" s="2" t="s">
        <v>219</v>
      </c>
      <c r="B1220" t="s">
        <v>79</v>
      </c>
      <c r="C1220" t="b">
        <v>0</v>
      </c>
    </row>
    <row r="1221" spans="1:3" x14ac:dyDescent="0.3">
      <c r="A1221" s="2" t="s">
        <v>219</v>
      </c>
      <c r="B1221" t="s">
        <v>80</v>
      </c>
      <c r="C1221" s="2" t="s">
        <v>112</v>
      </c>
    </row>
    <row r="1222" spans="1:3" x14ac:dyDescent="0.3">
      <c r="A1222" s="2" t="s">
        <v>219</v>
      </c>
      <c r="B1222" t="s">
        <v>85</v>
      </c>
      <c r="C1222">
        <v>18.78</v>
      </c>
    </row>
    <row r="1223" spans="1:3" x14ac:dyDescent="0.3">
      <c r="A1223" s="2" t="s">
        <v>219</v>
      </c>
      <c r="B1223" t="s">
        <v>82</v>
      </c>
      <c r="C1223" s="2" t="s">
        <v>83</v>
      </c>
    </row>
    <row r="1224" spans="1:3" x14ac:dyDescent="0.3">
      <c r="A1224" s="2" t="s">
        <v>10</v>
      </c>
      <c r="B1224" t="s">
        <v>79</v>
      </c>
      <c r="C1224" t="b">
        <v>0</v>
      </c>
    </row>
    <row r="1225" spans="1:3" x14ac:dyDescent="0.3">
      <c r="A1225" s="2" t="s">
        <v>10</v>
      </c>
      <c r="B1225" t="s">
        <v>80</v>
      </c>
      <c r="C1225" s="2" t="s">
        <v>113</v>
      </c>
    </row>
    <row r="1226" spans="1:3" x14ac:dyDescent="0.3">
      <c r="A1226" s="2" t="s">
        <v>10</v>
      </c>
      <c r="B1226" t="s">
        <v>85</v>
      </c>
      <c r="C1226">
        <v>9.11</v>
      </c>
    </row>
    <row r="1227" spans="1:3" x14ac:dyDescent="0.3">
      <c r="A1227" s="2" t="s">
        <v>10</v>
      </c>
      <c r="B1227" t="s">
        <v>82</v>
      </c>
      <c r="C1227" s="2" t="s">
        <v>656</v>
      </c>
    </row>
    <row r="1228" spans="1:3" x14ac:dyDescent="0.3">
      <c r="A1228" s="2" t="s">
        <v>11</v>
      </c>
      <c r="B1228" t="s">
        <v>79</v>
      </c>
      <c r="C1228" t="b">
        <v>0</v>
      </c>
    </row>
    <row r="1229" spans="1:3" x14ac:dyDescent="0.3">
      <c r="A1229" s="2" t="s">
        <v>11</v>
      </c>
      <c r="B1229" t="s">
        <v>80</v>
      </c>
      <c r="C1229" s="2" t="s">
        <v>114</v>
      </c>
    </row>
    <row r="1230" spans="1:3" x14ac:dyDescent="0.3">
      <c r="A1230" s="2" t="s">
        <v>11</v>
      </c>
      <c r="B1230" t="s">
        <v>85</v>
      </c>
      <c r="C1230">
        <v>8.11</v>
      </c>
    </row>
    <row r="1231" spans="1:3" x14ac:dyDescent="0.3">
      <c r="A1231" s="2" t="s">
        <v>11</v>
      </c>
      <c r="B1231" t="s">
        <v>82</v>
      </c>
      <c r="C1231" s="2" t="s">
        <v>656</v>
      </c>
    </row>
    <row r="1232" spans="1:3" x14ac:dyDescent="0.3">
      <c r="A1232" s="2" t="s">
        <v>13</v>
      </c>
      <c r="B1232" t="s">
        <v>79</v>
      </c>
      <c r="C1232" t="b">
        <v>0</v>
      </c>
    </row>
    <row r="1233" spans="1:3" x14ac:dyDescent="0.3">
      <c r="A1233" s="2" t="s">
        <v>13</v>
      </c>
      <c r="B1233" t="s">
        <v>80</v>
      </c>
      <c r="C1233" s="2" t="s">
        <v>115</v>
      </c>
    </row>
    <row r="1234" spans="1:3" x14ac:dyDescent="0.3">
      <c r="A1234" s="2" t="s">
        <v>13</v>
      </c>
      <c r="B1234" t="s">
        <v>85</v>
      </c>
      <c r="C1234">
        <v>8.11</v>
      </c>
    </row>
    <row r="1235" spans="1:3" x14ac:dyDescent="0.3">
      <c r="A1235" s="2" t="s">
        <v>13</v>
      </c>
      <c r="B1235" t="s">
        <v>82</v>
      </c>
      <c r="C1235" s="2" t="s">
        <v>656</v>
      </c>
    </row>
    <row r="1236" spans="1:3" x14ac:dyDescent="0.3">
      <c r="A1236" s="2" t="s">
        <v>14</v>
      </c>
      <c r="B1236" t="s">
        <v>79</v>
      </c>
      <c r="C1236" t="b">
        <v>0</v>
      </c>
    </row>
    <row r="1237" spans="1:3" x14ac:dyDescent="0.3">
      <c r="A1237" s="2" t="s">
        <v>14</v>
      </c>
      <c r="B1237" t="s">
        <v>80</v>
      </c>
      <c r="C1237" s="2" t="s">
        <v>116</v>
      </c>
    </row>
    <row r="1238" spans="1:3" x14ac:dyDescent="0.3">
      <c r="A1238" s="2" t="s">
        <v>14</v>
      </c>
      <c r="B1238" t="s">
        <v>85</v>
      </c>
      <c r="C1238">
        <v>8.11</v>
      </c>
    </row>
    <row r="1239" spans="1:3" x14ac:dyDescent="0.3">
      <c r="A1239" s="2" t="s">
        <v>14</v>
      </c>
      <c r="B1239" t="s">
        <v>82</v>
      </c>
      <c r="C1239" s="2" t="s">
        <v>656</v>
      </c>
    </row>
    <row r="1240" spans="1:3" x14ac:dyDescent="0.3">
      <c r="A1240" s="2" t="s">
        <v>15</v>
      </c>
      <c r="B1240" t="s">
        <v>79</v>
      </c>
      <c r="C1240" t="b">
        <v>0</v>
      </c>
    </row>
    <row r="1241" spans="1:3" x14ac:dyDescent="0.3">
      <c r="A1241" s="2" t="s">
        <v>15</v>
      </c>
      <c r="B1241" t="s">
        <v>80</v>
      </c>
      <c r="C1241" s="2" t="s">
        <v>117</v>
      </c>
    </row>
    <row r="1242" spans="1:3" x14ac:dyDescent="0.3">
      <c r="A1242" s="2" t="s">
        <v>15</v>
      </c>
      <c r="B1242" t="s">
        <v>85</v>
      </c>
      <c r="C1242">
        <v>8.11</v>
      </c>
    </row>
    <row r="1243" spans="1:3" x14ac:dyDescent="0.3">
      <c r="A1243" s="2" t="s">
        <v>15</v>
      </c>
      <c r="B1243" t="s">
        <v>82</v>
      </c>
      <c r="C1243" s="2" t="s">
        <v>656</v>
      </c>
    </row>
    <row r="1244" spans="1:3" x14ac:dyDescent="0.3">
      <c r="A1244" s="2" t="s">
        <v>16</v>
      </c>
      <c r="B1244" t="s">
        <v>79</v>
      </c>
      <c r="C1244" t="b">
        <v>0</v>
      </c>
    </row>
    <row r="1245" spans="1:3" x14ac:dyDescent="0.3">
      <c r="A1245" s="2" t="s">
        <v>16</v>
      </c>
      <c r="B1245" t="s">
        <v>80</v>
      </c>
      <c r="C1245" s="2" t="s">
        <v>118</v>
      </c>
    </row>
    <row r="1246" spans="1:3" x14ac:dyDescent="0.3">
      <c r="A1246" s="2" t="s">
        <v>16</v>
      </c>
      <c r="B1246" t="s">
        <v>85</v>
      </c>
      <c r="C1246">
        <v>8.11</v>
      </c>
    </row>
    <row r="1247" spans="1:3" x14ac:dyDescent="0.3">
      <c r="A1247" s="2" t="s">
        <v>16</v>
      </c>
      <c r="B1247" t="s">
        <v>82</v>
      </c>
      <c r="C1247" s="2" t="s">
        <v>656</v>
      </c>
    </row>
    <row r="1248" spans="1:3" x14ac:dyDescent="0.3">
      <c r="A1248" s="2" t="s">
        <v>17</v>
      </c>
      <c r="B1248" t="s">
        <v>79</v>
      </c>
      <c r="C1248" t="b">
        <v>0</v>
      </c>
    </row>
    <row r="1249" spans="1:3" x14ac:dyDescent="0.3">
      <c r="A1249" s="2" t="s">
        <v>17</v>
      </c>
      <c r="B1249" t="s">
        <v>80</v>
      </c>
      <c r="C1249" s="2" t="s">
        <v>119</v>
      </c>
    </row>
    <row r="1250" spans="1:3" x14ac:dyDescent="0.3">
      <c r="A1250" s="2" t="s">
        <v>17</v>
      </c>
      <c r="B1250" t="s">
        <v>85</v>
      </c>
      <c r="C1250">
        <v>8.11</v>
      </c>
    </row>
    <row r="1251" spans="1:3" x14ac:dyDescent="0.3">
      <c r="A1251" s="2" t="s">
        <v>17</v>
      </c>
      <c r="B1251" t="s">
        <v>82</v>
      </c>
      <c r="C1251" s="2" t="s">
        <v>656</v>
      </c>
    </row>
    <row r="1252" spans="1:3" x14ac:dyDescent="0.3">
      <c r="A1252" s="2" t="s">
        <v>18</v>
      </c>
      <c r="B1252" t="s">
        <v>79</v>
      </c>
      <c r="C1252" t="b">
        <v>0</v>
      </c>
    </row>
    <row r="1253" spans="1:3" x14ac:dyDescent="0.3">
      <c r="A1253" s="2" t="s">
        <v>18</v>
      </c>
      <c r="B1253" t="s">
        <v>80</v>
      </c>
      <c r="C1253" s="2" t="s">
        <v>636</v>
      </c>
    </row>
    <row r="1254" spans="1:3" x14ac:dyDescent="0.3">
      <c r="A1254" s="2" t="s">
        <v>18</v>
      </c>
      <c r="B1254" t="s">
        <v>85</v>
      </c>
      <c r="C1254">
        <v>8.11</v>
      </c>
    </row>
    <row r="1255" spans="1:3" x14ac:dyDescent="0.3">
      <c r="A1255" s="2" t="s">
        <v>18</v>
      </c>
      <c r="B1255" t="s">
        <v>82</v>
      </c>
      <c r="C1255" s="2" t="s">
        <v>656</v>
      </c>
    </row>
    <row r="1256" spans="1:3" x14ac:dyDescent="0.3">
      <c r="A1256" s="2" t="s">
        <v>19</v>
      </c>
      <c r="B1256" t="s">
        <v>79</v>
      </c>
      <c r="C1256" t="b">
        <v>0</v>
      </c>
    </row>
    <row r="1257" spans="1:3" x14ac:dyDescent="0.3">
      <c r="A1257" s="2" t="s">
        <v>19</v>
      </c>
      <c r="B1257" t="s">
        <v>80</v>
      </c>
      <c r="C1257" s="2" t="s">
        <v>657</v>
      </c>
    </row>
    <row r="1258" spans="1:3" x14ac:dyDescent="0.3">
      <c r="A1258" s="2" t="s">
        <v>19</v>
      </c>
      <c r="B1258" t="s">
        <v>85</v>
      </c>
      <c r="C1258">
        <v>8.11</v>
      </c>
    </row>
    <row r="1259" spans="1:3" x14ac:dyDescent="0.3">
      <c r="A1259" s="2" t="s">
        <v>19</v>
      </c>
      <c r="B1259" t="s">
        <v>82</v>
      </c>
      <c r="C1259" s="2" t="s">
        <v>656</v>
      </c>
    </row>
    <row r="1260" spans="1:3" x14ac:dyDescent="0.3">
      <c r="A1260" s="2" t="s">
        <v>20</v>
      </c>
      <c r="B1260" t="s">
        <v>79</v>
      </c>
      <c r="C1260" t="b">
        <v>0</v>
      </c>
    </row>
    <row r="1261" spans="1:3" x14ac:dyDescent="0.3">
      <c r="A1261" s="2" t="s">
        <v>20</v>
      </c>
      <c r="B1261" t="s">
        <v>80</v>
      </c>
      <c r="C1261" s="2" t="s">
        <v>658</v>
      </c>
    </row>
    <row r="1262" spans="1:3" x14ac:dyDescent="0.3">
      <c r="A1262" s="2" t="s">
        <v>20</v>
      </c>
      <c r="B1262" t="s">
        <v>85</v>
      </c>
      <c r="C1262">
        <v>8.11</v>
      </c>
    </row>
    <row r="1263" spans="1:3" x14ac:dyDescent="0.3">
      <c r="A1263" s="2" t="s">
        <v>20</v>
      </c>
      <c r="B1263" t="s">
        <v>82</v>
      </c>
      <c r="C1263" s="2" t="s">
        <v>656</v>
      </c>
    </row>
    <row r="1264" spans="1:3" x14ac:dyDescent="0.3">
      <c r="A1264" s="2" t="s">
        <v>21</v>
      </c>
      <c r="B1264" t="s">
        <v>79</v>
      </c>
      <c r="C1264" t="b">
        <v>0</v>
      </c>
    </row>
    <row r="1265" spans="1:3" x14ac:dyDescent="0.3">
      <c r="A1265" s="2" t="s">
        <v>21</v>
      </c>
      <c r="B1265" t="s">
        <v>80</v>
      </c>
      <c r="C1265" s="2" t="s">
        <v>659</v>
      </c>
    </row>
    <row r="1266" spans="1:3" x14ac:dyDescent="0.3">
      <c r="A1266" s="2" t="s">
        <v>21</v>
      </c>
      <c r="B1266" t="s">
        <v>85</v>
      </c>
      <c r="C1266">
        <v>8.11</v>
      </c>
    </row>
    <row r="1267" spans="1:3" x14ac:dyDescent="0.3">
      <c r="A1267" s="2" t="s">
        <v>21</v>
      </c>
      <c r="B1267" t="s">
        <v>82</v>
      </c>
      <c r="C1267" s="2" t="s">
        <v>656</v>
      </c>
    </row>
    <row r="1268" spans="1:3" x14ac:dyDescent="0.3">
      <c r="A1268" s="2" t="s">
        <v>22</v>
      </c>
      <c r="B1268" t="s">
        <v>79</v>
      </c>
      <c r="C1268" t="b">
        <v>0</v>
      </c>
    </row>
    <row r="1269" spans="1:3" x14ac:dyDescent="0.3">
      <c r="A1269" s="2" t="s">
        <v>22</v>
      </c>
      <c r="B1269" t="s">
        <v>80</v>
      </c>
      <c r="C1269" s="2" t="s">
        <v>660</v>
      </c>
    </row>
    <row r="1270" spans="1:3" x14ac:dyDescent="0.3">
      <c r="A1270" s="2" t="s">
        <v>22</v>
      </c>
      <c r="B1270" t="s">
        <v>85</v>
      </c>
      <c r="C1270">
        <v>8.11</v>
      </c>
    </row>
    <row r="1271" spans="1:3" x14ac:dyDescent="0.3">
      <c r="A1271" s="2" t="s">
        <v>22</v>
      </c>
      <c r="B1271" t="s">
        <v>82</v>
      </c>
      <c r="C1271" s="2" t="s">
        <v>656</v>
      </c>
    </row>
    <row r="1272" spans="1:3" x14ac:dyDescent="0.3">
      <c r="A1272" s="2" t="s">
        <v>23</v>
      </c>
      <c r="B1272" t="s">
        <v>79</v>
      </c>
      <c r="C1272" t="b">
        <v>0</v>
      </c>
    </row>
    <row r="1273" spans="1:3" x14ac:dyDescent="0.3">
      <c r="A1273" s="2" t="s">
        <v>23</v>
      </c>
      <c r="B1273" t="s">
        <v>80</v>
      </c>
      <c r="C1273" s="2" t="s">
        <v>661</v>
      </c>
    </row>
    <row r="1274" spans="1:3" x14ac:dyDescent="0.3">
      <c r="A1274" s="2" t="s">
        <v>23</v>
      </c>
      <c r="B1274" t="s">
        <v>85</v>
      </c>
      <c r="C1274">
        <v>8.11</v>
      </c>
    </row>
    <row r="1275" spans="1:3" x14ac:dyDescent="0.3">
      <c r="A1275" s="2" t="s">
        <v>23</v>
      </c>
      <c r="B1275" t="s">
        <v>82</v>
      </c>
      <c r="C1275" s="2" t="s">
        <v>656</v>
      </c>
    </row>
    <row r="1276" spans="1:3" x14ac:dyDescent="0.3">
      <c r="A1276" s="2" t="s">
        <v>71</v>
      </c>
      <c r="B1276" t="s">
        <v>649</v>
      </c>
      <c r="C1276">
        <v>5296274</v>
      </c>
    </row>
    <row r="1277" spans="1:3" x14ac:dyDescent="0.3">
      <c r="A1277" s="2" t="s">
        <v>71</v>
      </c>
      <c r="B1277" t="s">
        <v>120</v>
      </c>
      <c r="C1277" t="b">
        <v>0</v>
      </c>
    </row>
    <row r="1278" spans="1:3" x14ac:dyDescent="0.3">
      <c r="A1278" s="2" t="s">
        <v>71</v>
      </c>
      <c r="B1278" t="s">
        <v>121</v>
      </c>
      <c r="C1278" t="b">
        <v>1</v>
      </c>
    </row>
    <row r="1279" spans="1:3" x14ac:dyDescent="0.3">
      <c r="A1279" s="2" t="s">
        <v>71</v>
      </c>
      <c r="B1279" t="s">
        <v>122</v>
      </c>
      <c r="C1279" t="b">
        <v>1</v>
      </c>
    </row>
    <row r="1280" spans="1:3" x14ac:dyDescent="0.3">
      <c r="A1280" s="2" t="s">
        <v>71</v>
      </c>
      <c r="B1280" t="s">
        <v>123</v>
      </c>
      <c r="C1280">
        <v>0</v>
      </c>
    </row>
    <row r="1281" spans="1:3" x14ac:dyDescent="0.3">
      <c r="A1281" s="2" t="s">
        <v>71</v>
      </c>
      <c r="B1281" t="s">
        <v>124</v>
      </c>
      <c r="C1281">
        <v>-2</v>
      </c>
    </row>
    <row r="1282" spans="1:3" x14ac:dyDescent="0.3">
      <c r="A1282" s="2" t="s">
        <v>71</v>
      </c>
      <c r="B1282" t="s">
        <v>125</v>
      </c>
      <c r="C1282">
        <v>1</v>
      </c>
    </row>
    <row r="1283" spans="1:3" x14ac:dyDescent="0.3">
      <c r="A1283" s="2" t="s">
        <v>71</v>
      </c>
      <c r="B1283" t="s">
        <v>126</v>
      </c>
      <c r="C1283">
        <v>1</v>
      </c>
    </row>
    <row r="1284" spans="1:3" x14ac:dyDescent="0.3">
      <c r="A1284" s="2" t="s">
        <v>71</v>
      </c>
      <c r="B1284" t="s">
        <v>127</v>
      </c>
      <c r="C1284">
        <v>1</v>
      </c>
    </row>
    <row r="1285" spans="1:3" x14ac:dyDescent="0.3">
      <c r="A1285" t="s">
        <v>662</v>
      </c>
    </row>
    <row r="1286" spans="1:3" x14ac:dyDescent="0.3">
      <c r="A1286" t="s">
        <v>663</v>
      </c>
    </row>
    <row r="1287" spans="1:3" x14ac:dyDescent="0.3">
      <c r="A1287" s="2" t="s">
        <v>71</v>
      </c>
      <c r="B1287" t="s">
        <v>72</v>
      </c>
      <c r="C1287" s="2" t="s">
        <v>376</v>
      </c>
    </row>
    <row r="1288" spans="1:3" x14ac:dyDescent="0.3">
      <c r="A1288" s="2" t="s">
        <v>71</v>
      </c>
      <c r="B1288" t="s">
        <v>73</v>
      </c>
      <c r="C1288" t="b">
        <v>0</v>
      </c>
    </row>
    <row r="1289" spans="1:3" x14ac:dyDescent="0.3">
      <c r="A1289" s="2" t="s">
        <v>71</v>
      </c>
      <c r="B1289" t="s">
        <v>74</v>
      </c>
      <c r="C1289" s="2" t="s">
        <v>236</v>
      </c>
    </row>
    <row r="1290" spans="1:3" x14ac:dyDescent="0.3">
      <c r="A1290" s="2" t="s">
        <v>71</v>
      </c>
      <c r="B1290" t="s">
        <v>75</v>
      </c>
      <c r="C1290" t="b">
        <v>0</v>
      </c>
    </row>
    <row r="1291" spans="1:3" x14ac:dyDescent="0.3">
      <c r="A1291" s="2" t="s">
        <v>71</v>
      </c>
      <c r="B1291" t="s">
        <v>76</v>
      </c>
      <c r="C1291" t="b">
        <v>0</v>
      </c>
    </row>
    <row r="1292" spans="1:3" x14ac:dyDescent="0.3">
      <c r="A1292" s="2" t="s">
        <v>71</v>
      </c>
      <c r="B1292" t="s">
        <v>77</v>
      </c>
      <c r="C1292" t="b">
        <v>0</v>
      </c>
    </row>
    <row r="1293" spans="1:3" x14ac:dyDescent="0.3">
      <c r="A1293" s="2" t="s">
        <v>71</v>
      </c>
      <c r="B1293" t="s">
        <v>78</v>
      </c>
      <c r="C1293" t="b">
        <v>0</v>
      </c>
    </row>
    <row r="1294" spans="1:3" x14ac:dyDescent="0.3">
      <c r="A1294" s="2" t="s">
        <v>59</v>
      </c>
      <c r="B1294" t="s">
        <v>79</v>
      </c>
      <c r="C1294" t="b">
        <v>1</v>
      </c>
    </row>
    <row r="1295" spans="1:3" x14ac:dyDescent="0.3">
      <c r="A1295" s="2" t="s">
        <v>59</v>
      </c>
      <c r="B1295" t="s">
        <v>80</v>
      </c>
      <c r="C1295" s="2" t="s">
        <v>81</v>
      </c>
    </row>
    <row r="1296" spans="1:3" x14ac:dyDescent="0.3">
      <c r="A1296" s="2" t="s">
        <v>59</v>
      </c>
      <c r="B1296" t="s">
        <v>82</v>
      </c>
      <c r="C1296" s="2" t="s">
        <v>83</v>
      </c>
    </row>
    <row r="1297" spans="1:3" x14ac:dyDescent="0.3">
      <c r="A1297" s="2" t="s">
        <v>1</v>
      </c>
      <c r="B1297" t="s">
        <v>79</v>
      </c>
      <c r="C1297" t="b">
        <v>1</v>
      </c>
    </row>
    <row r="1298" spans="1:3" x14ac:dyDescent="0.3">
      <c r="A1298" s="2" t="s">
        <v>1</v>
      </c>
      <c r="B1298" t="s">
        <v>80</v>
      </c>
      <c r="C1298" s="2" t="s">
        <v>84</v>
      </c>
    </row>
    <row r="1299" spans="1:3" x14ac:dyDescent="0.3">
      <c r="A1299" s="2" t="s">
        <v>1</v>
      </c>
      <c r="B1299" t="s">
        <v>82</v>
      </c>
      <c r="C1299" s="2" t="s">
        <v>83</v>
      </c>
    </row>
    <row r="1300" spans="1:3" x14ac:dyDescent="0.3">
      <c r="A1300" s="2" t="s">
        <v>1</v>
      </c>
      <c r="B1300" t="s">
        <v>87</v>
      </c>
      <c r="C1300">
        <v>1</v>
      </c>
    </row>
    <row r="1301" spans="1:3" x14ac:dyDescent="0.3">
      <c r="A1301" s="2" t="s">
        <v>1</v>
      </c>
      <c r="B1301" t="s">
        <v>88</v>
      </c>
      <c r="C1301">
        <v>1</v>
      </c>
    </row>
    <row r="1302" spans="1:3" x14ac:dyDescent="0.3">
      <c r="A1302" s="2" t="s">
        <v>1</v>
      </c>
      <c r="B1302" t="s">
        <v>89</v>
      </c>
      <c r="C1302" s="2" t="s">
        <v>90</v>
      </c>
    </row>
    <row r="1303" spans="1:3" x14ac:dyDescent="0.3">
      <c r="A1303" s="2" t="s">
        <v>1</v>
      </c>
      <c r="B1303" t="s">
        <v>91</v>
      </c>
      <c r="C1303" s="2" t="s">
        <v>92</v>
      </c>
    </row>
    <row r="1304" spans="1:3" x14ac:dyDescent="0.3">
      <c r="A1304" s="2" t="s">
        <v>1</v>
      </c>
      <c r="B1304" t="s">
        <v>93</v>
      </c>
      <c r="C1304">
        <v>1</v>
      </c>
    </row>
    <row r="1305" spans="1:3" x14ac:dyDescent="0.3">
      <c r="A1305" s="2" t="s">
        <v>1</v>
      </c>
      <c r="B1305" t="s">
        <v>94</v>
      </c>
      <c r="C1305" t="b">
        <v>1</v>
      </c>
    </row>
    <row r="1306" spans="1:3" x14ac:dyDescent="0.3">
      <c r="A1306" s="2" t="s">
        <v>1</v>
      </c>
      <c r="B1306" t="s">
        <v>95</v>
      </c>
      <c r="C1306" t="b">
        <v>1</v>
      </c>
    </row>
    <row r="1307" spans="1:3" x14ac:dyDescent="0.3">
      <c r="A1307" s="2" t="s">
        <v>1</v>
      </c>
      <c r="B1307" t="s">
        <v>664</v>
      </c>
      <c r="C1307" s="2" t="s">
        <v>665</v>
      </c>
    </row>
    <row r="1308" spans="1:3" x14ac:dyDescent="0.3">
      <c r="A1308" s="2" t="s">
        <v>1</v>
      </c>
      <c r="B1308" t="s">
        <v>666</v>
      </c>
      <c r="C1308" s="2" t="s">
        <v>667</v>
      </c>
    </row>
    <row r="1309" spans="1:3" x14ac:dyDescent="0.3">
      <c r="A1309" s="2" t="s">
        <v>1</v>
      </c>
      <c r="B1309" t="s">
        <v>96</v>
      </c>
      <c r="C1309" t="b">
        <v>1</v>
      </c>
    </row>
    <row r="1310" spans="1:3" x14ac:dyDescent="0.3">
      <c r="A1310" s="2" t="s">
        <v>1</v>
      </c>
      <c r="B1310" t="s">
        <v>97</v>
      </c>
      <c r="C1310" t="b">
        <v>1</v>
      </c>
    </row>
    <row r="1311" spans="1:3" x14ac:dyDescent="0.3">
      <c r="A1311" s="2" t="s">
        <v>282</v>
      </c>
      <c r="B1311" t="s">
        <v>79</v>
      </c>
      <c r="C1311" t="b">
        <v>1</v>
      </c>
    </row>
    <row r="1312" spans="1:3" x14ac:dyDescent="0.3">
      <c r="A1312" s="2" t="s">
        <v>282</v>
      </c>
      <c r="B1312" t="s">
        <v>80</v>
      </c>
      <c r="C1312" s="2" t="s">
        <v>86</v>
      </c>
    </row>
    <row r="1313" spans="1:3" x14ac:dyDescent="0.3">
      <c r="A1313" s="2" t="s">
        <v>282</v>
      </c>
      <c r="B1313" t="s">
        <v>82</v>
      </c>
      <c r="C1313" s="2" t="s">
        <v>83</v>
      </c>
    </row>
    <row r="1314" spans="1:3" x14ac:dyDescent="0.3">
      <c r="A1314" s="2" t="s">
        <v>282</v>
      </c>
      <c r="B1314" t="s">
        <v>87</v>
      </c>
      <c r="C1314">
        <v>1</v>
      </c>
    </row>
    <row r="1315" spans="1:3" x14ac:dyDescent="0.3">
      <c r="A1315" s="2" t="s">
        <v>282</v>
      </c>
      <c r="B1315" t="s">
        <v>88</v>
      </c>
      <c r="C1315">
        <v>1</v>
      </c>
    </row>
    <row r="1316" spans="1:3" x14ac:dyDescent="0.3">
      <c r="A1316" s="2" t="s">
        <v>282</v>
      </c>
      <c r="B1316" t="s">
        <v>89</v>
      </c>
      <c r="C1316" s="2" t="s">
        <v>90</v>
      </c>
    </row>
    <row r="1317" spans="1:3" x14ac:dyDescent="0.3">
      <c r="A1317" s="2" t="s">
        <v>282</v>
      </c>
      <c r="B1317" t="s">
        <v>91</v>
      </c>
      <c r="C1317" s="2" t="s">
        <v>92</v>
      </c>
    </row>
    <row r="1318" spans="1:3" x14ac:dyDescent="0.3">
      <c r="A1318" s="2" t="s">
        <v>282</v>
      </c>
      <c r="B1318" t="s">
        <v>93</v>
      </c>
      <c r="C1318">
        <v>1</v>
      </c>
    </row>
    <row r="1319" spans="1:3" x14ac:dyDescent="0.3">
      <c r="A1319" s="2" t="s">
        <v>282</v>
      </c>
      <c r="B1319" t="s">
        <v>94</v>
      </c>
      <c r="C1319" t="b">
        <v>1</v>
      </c>
    </row>
    <row r="1320" spans="1:3" x14ac:dyDescent="0.3">
      <c r="A1320" s="2" t="s">
        <v>282</v>
      </c>
      <c r="B1320" t="s">
        <v>95</v>
      </c>
      <c r="C1320" t="b">
        <v>1</v>
      </c>
    </row>
    <row r="1321" spans="1:3" x14ac:dyDescent="0.3">
      <c r="A1321" s="2" t="s">
        <v>282</v>
      </c>
      <c r="B1321" t="s">
        <v>664</v>
      </c>
      <c r="C1321" s="2" t="s">
        <v>665</v>
      </c>
    </row>
    <row r="1322" spans="1:3" x14ac:dyDescent="0.3">
      <c r="A1322" s="2" t="s">
        <v>282</v>
      </c>
      <c r="B1322" t="s">
        <v>666</v>
      </c>
      <c r="C1322" s="2" t="s">
        <v>667</v>
      </c>
    </row>
    <row r="1323" spans="1:3" x14ac:dyDescent="0.3">
      <c r="A1323" s="2" t="s">
        <v>282</v>
      </c>
      <c r="B1323" t="s">
        <v>96</v>
      </c>
      <c r="C1323" t="b">
        <v>1</v>
      </c>
    </row>
    <row r="1324" spans="1:3" x14ac:dyDescent="0.3">
      <c r="A1324" s="2" t="s">
        <v>282</v>
      </c>
      <c r="B1324" t="s">
        <v>97</v>
      </c>
      <c r="C1324" t="b">
        <v>1</v>
      </c>
    </row>
    <row r="1325" spans="1:3" x14ac:dyDescent="0.3">
      <c r="A1325" s="2" t="s">
        <v>283</v>
      </c>
      <c r="B1325" t="s">
        <v>79</v>
      </c>
      <c r="C1325" t="b">
        <v>1</v>
      </c>
    </row>
    <row r="1326" spans="1:3" x14ac:dyDescent="0.3">
      <c r="A1326" s="2" t="s">
        <v>283</v>
      </c>
      <c r="B1326" t="s">
        <v>80</v>
      </c>
      <c r="C1326" s="2" t="s">
        <v>98</v>
      </c>
    </row>
    <row r="1327" spans="1:3" x14ac:dyDescent="0.3">
      <c r="A1327" s="2" t="s">
        <v>283</v>
      </c>
      <c r="B1327" t="s">
        <v>82</v>
      </c>
      <c r="C1327" s="2" t="s">
        <v>83</v>
      </c>
    </row>
    <row r="1328" spans="1:3" x14ac:dyDescent="0.3">
      <c r="A1328" s="2" t="s">
        <v>283</v>
      </c>
      <c r="B1328" t="s">
        <v>87</v>
      </c>
      <c r="C1328">
        <v>1</v>
      </c>
    </row>
    <row r="1329" spans="1:3" x14ac:dyDescent="0.3">
      <c r="A1329" s="2" t="s">
        <v>283</v>
      </c>
      <c r="B1329" t="s">
        <v>88</v>
      </c>
      <c r="C1329">
        <v>1</v>
      </c>
    </row>
    <row r="1330" spans="1:3" x14ac:dyDescent="0.3">
      <c r="A1330" s="2" t="s">
        <v>283</v>
      </c>
      <c r="B1330" t="s">
        <v>89</v>
      </c>
      <c r="C1330" s="2" t="s">
        <v>90</v>
      </c>
    </row>
    <row r="1331" spans="1:3" x14ac:dyDescent="0.3">
      <c r="A1331" s="2" t="s">
        <v>283</v>
      </c>
      <c r="B1331" t="s">
        <v>91</v>
      </c>
      <c r="C1331" s="2" t="s">
        <v>92</v>
      </c>
    </row>
    <row r="1332" spans="1:3" x14ac:dyDescent="0.3">
      <c r="A1332" s="2" t="s">
        <v>283</v>
      </c>
      <c r="B1332" t="s">
        <v>93</v>
      </c>
      <c r="C1332">
        <v>1</v>
      </c>
    </row>
    <row r="1333" spans="1:3" x14ac:dyDescent="0.3">
      <c r="A1333" s="2" t="s">
        <v>283</v>
      </c>
      <c r="B1333" t="s">
        <v>94</v>
      </c>
      <c r="C1333" t="b">
        <v>1</v>
      </c>
    </row>
    <row r="1334" spans="1:3" x14ac:dyDescent="0.3">
      <c r="A1334" s="2" t="s">
        <v>283</v>
      </c>
      <c r="B1334" t="s">
        <v>95</v>
      </c>
      <c r="C1334" t="b">
        <v>1</v>
      </c>
    </row>
    <row r="1335" spans="1:3" x14ac:dyDescent="0.3">
      <c r="A1335" s="2" t="s">
        <v>283</v>
      </c>
      <c r="B1335" t="s">
        <v>664</v>
      </c>
      <c r="C1335" s="2" t="s">
        <v>665</v>
      </c>
    </row>
    <row r="1336" spans="1:3" x14ac:dyDescent="0.3">
      <c r="A1336" s="2" t="s">
        <v>283</v>
      </c>
      <c r="B1336" t="s">
        <v>666</v>
      </c>
      <c r="C1336" s="2" t="s">
        <v>667</v>
      </c>
    </row>
    <row r="1337" spans="1:3" x14ac:dyDescent="0.3">
      <c r="A1337" s="2" t="s">
        <v>283</v>
      </c>
      <c r="B1337" t="s">
        <v>96</v>
      </c>
      <c r="C1337" t="b">
        <v>1</v>
      </c>
    </row>
    <row r="1338" spans="1:3" x14ac:dyDescent="0.3">
      <c r="A1338" s="2" t="s">
        <v>283</v>
      </c>
      <c r="B1338" t="s">
        <v>97</v>
      </c>
      <c r="C1338" t="b">
        <v>1</v>
      </c>
    </row>
    <row r="1339" spans="1:3" x14ac:dyDescent="0.3">
      <c r="A1339" s="2" t="s">
        <v>284</v>
      </c>
      <c r="B1339" t="s">
        <v>79</v>
      </c>
      <c r="C1339" t="b">
        <v>1</v>
      </c>
    </row>
    <row r="1340" spans="1:3" x14ac:dyDescent="0.3">
      <c r="A1340" s="2" t="s">
        <v>284</v>
      </c>
      <c r="B1340" t="s">
        <v>80</v>
      </c>
      <c r="C1340" s="2" t="s">
        <v>100</v>
      </c>
    </row>
    <row r="1341" spans="1:3" x14ac:dyDescent="0.3">
      <c r="A1341" s="2" t="s">
        <v>284</v>
      </c>
      <c r="B1341" t="s">
        <v>82</v>
      </c>
      <c r="C1341" s="2" t="s">
        <v>83</v>
      </c>
    </row>
    <row r="1342" spans="1:3" x14ac:dyDescent="0.3">
      <c r="A1342" s="2" t="s">
        <v>284</v>
      </c>
      <c r="B1342" t="s">
        <v>87</v>
      </c>
      <c r="C1342">
        <v>1</v>
      </c>
    </row>
    <row r="1343" spans="1:3" x14ac:dyDescent="0.3">
      <c r="A1343" s="2" t="s">
        <v>284</v>
      </c>
      <c r="B1343" t="s">
        <v>88</v>
      </c>
      <c r="C1343">
        <v>1</v>
      </c>
    </row>
    <row r="1344" spans="1:3" x14ac:dyDescent="0.3">
      <c r="A1344" s="2" t="s">
        <v>284</v>
      </c>
      <c r="B1344" t="s">
        <v>89</v>
      </c>
      <c r="C1344" s="2" t="s">
        <v>90</v>
      </c>
    </row>
    <row r="1345" spans="1:3" x14ac:dyDescent="0.3">
      <c r="A1345" s="2" t="s">
        <v>284</v>
      </c>
      <c r="B1345" t="s">
        <v>91</v>
      </c>
      <c r="C1345" s="2" t="s">
        <v>92</v>
      </c>
    </row>
    <row r="1346" spans="1:3" x14ac:dyDescent="0.3">
      <c r="A1346" s="2" t="s">
        <v>284</v>
      </c>
      <c r="B1346" t="s">
        <v>93</v>
      </c>
      <c r="C1346">
        <v>1</v>
      </c>
    </row>
    <row r="1347" spans="1:3" x14ac:dyDescent="0.3">
      <c r="A1347" s="2" t="s">
        <v>284</v>
      </c>
      <c r="B1347" t="s">
        <v>94</v>
      </c>
      <c r="C1347" t="b">
        <v>1</v>
      </c>
    </row>
    <row r="1348" spans="1:3" x14ac:dyDescent="0.3">
      <c r="A1348" s="2" t="s">
        <v>284</v>
      </c>
      <c r="B1348" t="s">
        <v>95</v>
      </c>
      <c r="C1348" t="b">
        <v>1</v>
      </c>
    </row>
    <row r="1349" spans="1:3" x14ac:dyDescent="0.3">
      <c r="A1349" s="2" t="s">
        <v>284</v>
      </c>
      <c r="B1349" t="s">
        <v>664</v>
      </c>
      <c r="C1349" s="2" t="s">
        <v>665</v>
      </c>
    </row>
    <row r="1350" spans="1:3" x14ac:dyDescent="0.3">
      <c r="A1350" s="2" t="s">
        <v>284</v>
      </c>
      <c r="B1350" t="s">
        <v>666</v>
      </c>
      <c r="C1350" s="2" t="s">
        <v>667</v>
      </c>
    </row>
    <row r="1351" spans="1:3" x14ac:dyDescent="0.3">
      <c r="A1351" s="2" t="s">
        <v>284</v>
      </c>
      <c r="B1351" t="s">
        <v>96</v>
      </c>
      <c r="C1351" t="b">
        <v>1</v>
      </c>
    </row>
    <row r="1352" spans="1:3" x14ac:dyDescent="0.3">
      <c r="A1352" s="2" t="s">
        <v>284</v>
      </c>
      <c r="B1352" t="s">
        <v>97</v>
      </c>
      <c r="C1352" t="b">
        <v>1</v>
      </c>
    </row>
    <row r="1353" spans="1:3" x14ac:dyDescent="0.3">
      <c r="A1353" s="2" t="s">
        <v>2</v>
      </c>
      <c r="B1353" t="s">
        <v>79</v>
      </c>
      <c r="C1353" t="b">
        <v>1</v>
      </c>
    </row>
    <row r="1354" spans="1:3" x14ac:dyDescent="0.3">
      <c r="A1354" s="2" t="s">
        <v>2</v>
      </c>
      <c r="B1354" t="s">
        <v>80</v>
      </c>
      <c r="C1354" s="2" t="s">
        <v>101</v>
      </c>
    </row>
    <row r="1355" spans="1:3" x14ac:dyDescent="0.3">
      <c r="A1355" s="2" t="s">
        <v>2</v>
      </c>
      <c r="B1355" t="s">
        <v>82</v>
      </c>
      <c r="C1355" s="2" t="s">
        <v>83</v>
      </c>
    </row>
    <row r="1356" spans="1:3" x14ac:dyDescent="0.3">
      <c r="A1356" s="2" t="s">
        <v>2</v>
      </c>
      <c r="B1356" t="s">
        <v>87</v>
      </c>
      <c r="C1356">
        <v>1</v>
      </c>
    </row>
    <row r="1357" spans="1:3" x14ac:dyDescent="0.3">
      <c r="A1357" s="2" t="s">
        <v>2</v>
      </c>
      <c r="B1357" t="s">
        <v>88</v>
      </c>
      <c r="C1357">
        <v>1</v>
      </c>
    </row>
    <row r="1358" spans="1:3" x14ac:dyDescent="0.3">
      <c r="A1358" s="2" t="s">
        <v>2</v>
      </c>
      <c r="B1358" t="s">
        <v>89</v>
      </c>
      <c r="C1358" s="2" t="s">
        <v>90</v>
      </c>
    </row>
    <row r="1359" spans="1:3" x14ac:dyDescent="0.3">
      <c r="A1359" s="2" t="s">
        <v>2</v>
      </c>
      <c r="B1359" t="s">
        <v>91</v>
      </c>
      <c r="C1359" s="2" t="s">
        <v>92</v>
      </c>
    </row>
    <row r="1360" spans="1:3" x14ac:dyDescent="0.3">
      <c r="A1360" s="2" t="s">
        <v>2</v>
      </c>
      <c r="B1360" t="s">
        <v>93</v>
      </c>
      <c r="C1360">
        <v>1</v>
      </c>
    </row>
    <row r="1361" spans="1:3" x14ac:dyDescent="0.3">
      <c r="A1361" s="2" t="s">
        <v>2</v>
      </c>
      <c r="B1361" t="s">
        <v>94</v>
      </c>
      <c r="C1361" t="b">
        <v>1</v>
      </c>
    </row>
    <row r="1362" spans="1:3" x14ac:dyDescent="0.3">
      <c r="A1362" s="2" t="s">
        <v>2</v>
      </c>
      <c r="B1362" t="s">
        <v>95</v>
      </c>
      <c r="C1362" t="b">
        <v>1</v>
      </c>
    </row>
    <row r="1363" spans="1:3" x14ac:dyDescent="0.3">
      <c r="A1363" s="2" t="s">
        <v>2</v>
      </c>
      <c r="B1363" t="s">
        <v>664</v>
      </c>
      <c r="C1363" s="2" t="s">
        <v>665</v>
      </c>
    </row>
    <row r="1364" spans="1:3" x14ac:dyDescent="0.3">
      <c r="A1364" s="2" t="s">
        <v>2</v>
      </c>
      <c r="B1364" t="s">
        <v>666</v>
      </c>
      <c r="C1364" s="2" t="s">
        <v>667</v>
      </c>
    </row>
    <row r="1365" spans="1:3" x14ac:dyDescent="0.3">
      <c r="A1365" s="2" t="s">
        <v>2</v>
      </c>
      <c r="B1365" t="s">
        <v>96</v>
      </c>
      <c r="C1365" t="b">
        <v>1</v>
      </c>
    </row>
    <row r="1366" spans="1:3" x14ac:dyDescent="0.3">
      <c r="A1366" s="2" t="s">
        <v>2</v>
      </c>
      <c r="B1366" t="s">
        <v>97</v>
      </c>
      <c r="C1366" t="b">
        <v>1</v>
      </c>
    </row>
    <row r="1367" spans="1:3" x14ac:dyDescent="0.3">
      <c r="A1367" s="2" t="s">
        <v>285</v>
      </c>
      <c r="B1367" t="s">
        <v>79</v>
      </c>
      <c r="C1367" t="b">
        <v>1</v>
      </c>
    </row>
    <row r="1368" spans="1:3" x14ac:dyDescent="0.3">
      <c r="A1368" s="2" t="s">
        <v>285</v>
      </c>
      <c r="B1368" t="s">
        <v>80</v>
      </c>
      <c r="C1368" s="2" t="s">
        <v>102</v>
      </c>
    </row>
    <row r="1369" spans="1:3" x14ac:dyDescent="0.3">
      <c r="A1369" s="2" t="s">
        <v>285</v>
      </c>
      <c r="B1369" t="s">
        <v>82</v>
      </c>
      <c r="C1369" s="2" t="s">
        <v>83</v>
      </c>
    </row>
    <row r="1370" spans="1:3" x14ac:dyDescent="0.3">
      <c r="A1370" s="2" t="s">
        <v>285</v>
      </c>
      <c r="B1370" t="s">
        <v>87</v>
      </c>
      <c r="C1370">
        <v>1</v>
      </c>
    </row>
    <row r="1371" spans="1:3" x14ac:dyDescent="0.3">
      <c r="A1371" s="2" t="s">
        <v>285</v>
      </c>
      <c r="B1371" t="s">
        <v>88</v>
      </c>
      <c r="C1371">
        <v>1</v>
      </c>
    </row>
    <row r="1372" spans="1:3" x14ac:dyDescent="0.3">
      <c r="A1372" s="2" t="s">
        <v>285</v>
      </c>
      <c r="B1372" t="s">
        <v>89</v>
      </c>
      <c r="C1372" s="2" t="s">
        <v>90</v>
      </c>
    </row>
    <row r="1373" spans="1:3" x14ac:dyDescent="0.3">
      <c r="A1373" s="2" t="s">
        <v>285</v>
      </c>
      <c r="B1373" t="s">
        <v>91</v>
      </c>
      <c r="C1373" s="2" t="s">
        <v>92</v>
      </c>
    </row>
    <row r="1374" spans="1:3" x14ac:dyDescent="0.3">
      <c r="A1374" s="2" t="s">
        <v>285</v>
      </c>
      <c r="B1374" t="s">
        <v>93</v>
      </c>
      <c r="C1374">
        <v>1</v>
      </c>
    </row>
    <row r="1375" spans="1:3" x14ac:dyDescent="0.3">
      <c r="A1375" s="2" t="s">
        <v>285</v>
      </c>
      <c r="B1375" t="s">
        <v>94</v>
      </c>
      <c r="C1375" t="b">
        <v>1</v>
      </c>
    </row>
    <row r="1376" spans="1:3" x14ac:dyDescent="0.3">
      <c r="A1376" s="2" t="s">
        <v>285</v>
      </c>
      <c r="B1376" t="s">
        <v>95</v>
      </c>
      <c r="C1376" t="b">
        <v>1</v>
      </c>
    </row>
    <row r="1377" spans="1:3" x14ac:dyDescent="0.3">
      <c r="A1377" s="2" t="s">
        <v>285</v>
      </c>
      <c r="B1377" t="s">
        <v>664</v>
      </c>
      <c r="C1377" s="2" t="s">
        <v>665</v>
      </c>
    </row>
    <row r="1378" spans="1:3" x14ac:dyDescent="0.3">
      <c r="A1378" s="2" t="s">
        <v>285</v>
      </c>
      <c r="B1378" t="s">
        <v>666</v>
      </c>
      <c r="C1378" s="2" t="s">
        <v>667</v>
      </c>
    </row>
    <row r="1379" spans="1:3" x14ac:dyDescent="0.3">
      <c r="A1379" s="2" t="s">
        <v>285</v>
      </c>
      <c r="B1379" t="s">
        <v>96</v>
      </c>
      <c r="C1379" t="b">
        <v>1</v>
      </c>
    </row>
    <row r="1380" spans="1:3" x14ac:dyDescent="0.3">
      <c r="A1380" s="2" t="s">
        <v>285</v>
      </c>
      <c r="B1380" t="s">
        <v>97</v>
      </c>
      <c r="C1380" t="b">
        <v>1</v>
      </c>
    </row>
    <row r="1381" spans="1:3" x14ac:dyDescent="0.3">
      <c r="A1381" s="2" t="s">
        <v>286</v>
      </c>
      <c r="B1381" t="s">
        <v>79</v>
      </c>
      <c r="C1381" t="b">
        <v>1</v>
      </c>
    </row>
    <row r="1382" spans="1:3" x14ac:dyDescent="0.3">
      <c r="A1382" s="2" t="s">
        <v>286</v>
      </c>
      <c r="B1382" t="s">
        <v>80</v>
      </c>
      <c r="C1382" s="2" t="s">
        <v>103</v>
      </c>
    </row>
    <row r="1383" spans="1:3" x14ac:dyDescent="0.3">
      <c r="A1383" s="2" t="s">
        <v>286</v>
      </c>
      <c r="B1383" t="s">
        <v>82</v>
      </c>
      <c r="C1383" s="2" t="s">
        <v>83</v>
      </c>
    </row>
    <row r="1384" spans="1:3" x14ac:dyDescent="0.3">
      <c r="A1384" s="2" t="s">
        <v>286</v>
      </c>
      <c r="B1384" t="s">
        <v>87</v>
      </c>
      <c r="C1384">
        <v>1</v>
      </c>
    </row>
    <row r="1385" spans="1:3" x14ac:dyDescent="0.3">
      <c r="A1385" s="2" t="s">
        <v>286</v>
      </c>
      <c r="B1385" t="s">
        <v>88</v>
      </c>
      <c r="C1385">
        <v>1</v>
      </c>
    </row>
    <row r="1386" spans="1:3" x14ac:dyDescent="0.3">
      <c r="A1386" s="2" t="s">
        <v>286</v>
      </c>
      <c r="B1386" t="s">
        <v>89</v>
      </c>
      <c r="C1386" s="2" t="s">
        <v>90</v>
      </c>
    </row>
    <row r="1387" spans="1:3" x14ac:dyDescent="0.3">
      <c r="A1387" s="2" t="s">
        <v>286</v>
      </c>
      <c r="B1387" t="s">
        <v>91</v>
      </c>
      <c r="C1387" s="2" t="s">
        <v>92</v>
      </c>
    </row>
    <row r="1388" spans="1:3" x14ac:dyDescent="0.3">
      <c r="A1388" s="2" t="s">
        <v>286</v>
      </c>
      <c r="B1388" t="s">
        <v>93</v>
      </c>
      <c r="C1388">
        <v>1</v>
      </c>
    </row>
    <row r="1389" spans="1:3" x14ac:dyDescent="0.3">
      <c r="A1389" s="2" t="s">
        <v>286</v>
      </c>
      <c r="B1389" t="s">
        <v>94</v>
      </c>
      <c r="C1389" t="b">
        <v>1</v>
      </c>
    </row>
    <row r="1390" spans="1:3" x14ac:dyDescent="0.3">
      <c r="A1390" s="2" t="s">
        <v>286</v>
      </c>
      <c r="B1390" t="s">
        <v>95</v>
      </c>
      <c r="C1390" t="b">
        <v>1</v>
      </c>
    </row>
    <row r="1391" spans="1:3" x14ac:dyDescent="0.3">
      <c r="A1391" s="2" t="s">
        <v>286</v>
      </c>
      <c r="B1391" t="s">
        <v>664</v>
      </c>
      <c r="C1391" s="2" t="s">
        <v>665</v>
      </c>
    </row>
    <row r="1392" spans="1:3" x14ac:dyDescent="0.3">
      <c r="A1392" s="2" t="s">
        <v>286</v>
      </c>
      <c r="B1392" t="s">
        <v>666</v>
      </c>
      <c r="C1392" s="2" t="s">
        <v>667</v>
      </c>
    </row>
    <row r="1393" spans="1:3" x14ac:dyDescent="0.3">
      <c r="A1393" s="2" t="s">
        <v>286</v>
      </c>
      <c r="B1393" t="s">
        <v>96</v>
      </c>
      <c r="C1393" t="b">
        <v>1</v>
      </c>
    </row>
    <row r="1394" spans="1:3" x14ac:dyDescent="0.3">
      <c r="A1394" s="2" t="s">
        <v>286</v>
      </c>
      <c r="B1394" t="s">
        <v>97</v>
      </c>
      <c r="C1394" t="b">
        <v>1</v>
      </c>
    </row>
    <row r="1395" spans="1:3" x14ac:dyDescent="0.3">
      <c r="A1395" s="2" t="s">
        <v>207</v>
      </c>
      <c r="B1395" t="s">
        <v>79</v>
      </c>
      <c r="C1395" t="b">
        <v>1</v>
      </c>
    </row>
    <row r="1396" spans="1:3" x14ac:dyDescent="0.3">
      <c r="A1396" s="2" t="s">
        <v>207</v>
      </c>
      <c r="B1396" t="s">
        <v>80</v>
      </c>
      <c r="C1396" s="2" t="s">
        <v>104</v>
      </c>
    </row>
    <row r="1397" spans="1:3" x14ac:dyDescent="0.3">
      <c r="A1397" s="2" t="s">
        <v>207</v>
      </c>
      <c r="B1397" t="s">
        <v>82</v>
      </c>
      <c r="C1397" s="2" t="s">
        <v>83</v>
      </c>
    </row>
    <row r="1398" spans="1:3" x14ac:dyDescent="0.3">
      <c r="A1398" s="2" t="s">
        <v>207</v>
      </c>
      <c r="B1398" t="s">
        <v>87</v>
      </c>
      <c r="C1398">
        <v>6</v>
      </c>
    </row>
    <row r="1399" spans="1:3" x14ac:dyDescent="0.3">
      <c r="A1399" s="2" t="s">
        <v>207</v>
      </c>
      <c r="B1399" t="s">
        <v>88</v>
      </c>
      <c r="C1399">
        <v>8</v>
      </c>
    </row>
    <row r="1400" spans="1:3" x14ac:dyDescent="0.3">
      <c r="A1400" s="2" t="s">
        <v>207</v>
      </c>
      <c r="B1400" t="s">
        <v>89</v>
      </c>
      <c r="C1400" s="2" t="s">
        <v>155</v>
      </c>
    </row>
    <row r="1401" spans="1:3" x14ac:dyDescent="0.3">
      <c r="A1401" s="2" t="s">
        <v>207</v>
      </c>
      <c r="B1401" t="s">
        <v>93</v>
      </c>
      <c r="C1401">
        <v>1</v>
      </c>
    </row>
    <row r="1402" spans="1:3" x14ac:dyDescent="0.3">
      <c r="A1402" s="2" t="s">
        <v>207</v>
      </c>
      <c r="B1402" t="s">
        <v>94</v>
      </c>
      <c r="C1402" t="b">
        <v>1</v>
      </c>
    </row>
    <row r="1403" spans="1:3" x14ac:dyDescent="0.3">
      <c r="A1403" s="2" t="s">
        <v>207</v>
      </c>
      <c r="B1403" t="s">
        <v>95</v>
      </c>
      <c r="C1403" t="b">
        <v>1</v>
      </c>
    </row>
    <row r="1404" spans="1:3" x14ac:dyDescent="0.3">
      <c r="A1404" s="2" t="s">
        <v>207</v>
      </c>
      <c r="B1404" t="s">
        <v>664</v>
      </c>
      <c r="C1404" s="2" t="s">
        <v>665</v>
      </c>
    </row>
    <row r="1405" spans="1:3" x14ac:dyDescent="0.3">
      <c r="A1405" s="2" t="s">
        <v>207</v>
      </c>
      <c r="B1405" t="s">
        <v>666</v>
      </c>
      <c r="C1405" s="2" t="s">
        <v>668</v>
      </c>
    </row>
    <row r="1406" spans="1:3" x14ac:dyDescent="0.3">
      <c r="A1406" s="2" t="s">
        <v>207</v>
      </c>
      <c r="B1406" t="s">
        <v>96</v>
      </c>
      <c r="C1406" t="b">
        <v>1</v>
      </c>
    </row>
    <row r="1407" spans="1:3" x14ac:dyDescent="0.3">
      <c r="A1407" s="2" t="s">
        <v>207</v>
      </c>
      <c r="B1407" t="s">
        <v>97</v>
      </c>
      <c r="C1407" t="b">
        <v>1</v>
      </c>
    </row>
    <row r="1408" spans="1:3" x14ac:dyDescent="0.3">
      <c r="A1408" s="2" t="s">
        <v>210</v>
      </c>
      <c r="B1408" t="s">
        <v>79</v>
      </c>
      <c r="C1408" t="b">
        <v>1</v>
      </c>
    </row>
    <row r="1409" spans="1:3" x14ac:dyDescent="0.3">
      <c r="A1409" s="2" t="s">
        <v>210</v>
      </c>
      <c r="B1409" t="s">
        <v>80</v>
      </c>
      <c r="C1409" s="2" t="s">
        <v>106</v>
      </c>
    </row>
    <row r="1410" spans="1:3" x14ac:dyDescent="0.3">
      <c r="A1410" s="2" t="s">
        <v>210</v>
      </c>
      <c r="B1410" t="s">
        <v>82</v>
      </c>
      <c r="C1410" s="2" t="s">
        <v>83</v>
      </c>
    </row>
    <row r="1411" spans="1:3" x14ac:dyDescent="0.3">
      <c r="A1411" s="2" t="s">
        <v>210</v>
      </c>
      <c r="B1411" t="s">
        <v>87</v>
      </c>
      <c r="C1411">
        <v>6</v>
      </c>
    </row>
    <row r="1412" spans="1:3" x14ac:dyDescent="0.3">
      <c r="A1412" s="2" t="s">
        <v>210</v>
      </c>
      <c r="B1412" t="s">
        <v>88</v>
      </c>
      <c r="C1412">
        <v>8</v>
      </c>
    </row>
    <row r="1413" spans="1:3" x14ac:dyDescent="0.3">
      <c r="A1413" s="2" t="s">
        <v>210</v>
      </c>
      <c r="B1413" t="s">
        <v>89</v>
      </c>
      <c r="C1413" s="2" t="s">
        <v>155</v>
      </c>
    </row>
    <row r="1414" spans="1:3" x14ac:dyDescent="0.3">
      <c r="A1414" s="2" t="s">
        <v>210</v>
      </c>
      <c r="B1414" t="s">
        <v>93</v>
      </c>
      <c r="C1414">
        <v>1</v>
      </c>
    </row>
    <row r="1415" spans="1:3" x14ac:dyDescent="0.3">
      <c r="A1415" s="2" t="s">
        <v>210</v>
      </c>
      <c r="B1415" t="s">
        <v>94</v>
      </c>
      <c r="C1415" t="b">
        <v>1</v>
      </c>
    </row>
    <row r="1416" spans="1:3" x14ac:dyDescent="0.3">
      <c r="A1416" s="2" t="s">
        <v>210</v>
      </c>
      <c r="B1416" t="s">
        <v>95</v>
      </c>
      <c r="C1416" t="b">
        <v>1</v>
      </c>
    </row>
    <row r="1417" spans="1:3" x14ac:dyDescent="0.3">
      <c r="A1417" s="2" t="s">
        <v>210</v>
      </c>
      <c r="B1417" t="s">
        <v>664</v>
      </c>
      <c r="C1417" s="2" t="s">
        <v>665</v>
      </c>
    </row>
    <row r="1418" spans="1:3" x14ac:dyDescent="0.3">
      <c r="A1418" s="2" t="s">
        <v>210</v>
      </c>
      <c r="B1418" t="s">
        <v>666</v>
      </c>
      <c r="C1418" s="2" t="s">
        <v>668</v>
      </c>
    </row>
    <row r="1419" spans="1:3" x14ac:dyDescent="0.3">
      <c r="A1419" s="2" t="s">
        <v>210</v>
      </c>
      <c r="B1419" t="s">
        <v>96</v>
      </c>
      <c r="C1419" t="b">
        <v>1</v>
      </c>
    </row>
    <row r="1420" spans="1:3" x14ac:dyDescent="0.3">
      <c r="A1420" s="2" t="s">
        <v>210</v>
      </c>
      <c r="B1420" t="s">
        <v>97</v>
      </c>
      <c r="C1420" t="b">
        <v>1</v>
      </c>
    </row>
    <row r="1421" spans="1:3" x14ac:dyDescent="0.3">
      <c r="A1421" s="2" t="s">
        <v>348</v>
      </c>
      <c r="B1421" t="s">
        <v>79</v>
      </c>
      <c r="C1421" t="b">
        <v>1</v>
      </c>
    </row>
    <row r="1422" spans="1:3" x14ac:dyDescent="0.3">
      <c r="A1422" s="2" t="s">
        <v>348</v>
      </c>
      <c r="B1422" t="s">
        <v>80</v>
      </c>
      <c r="C1422" s="2" t="s">
        <v>108</v>
      </c>
    </row>
    <row r="1423" spans="1:3" x14ac:dyDescent="0.3">
      <c r="A1423" s="2" t="s">
        <v>348</v>
      </c>
      <c r="B1423" t="s">
        <v>82</v>
      </c>
      <c r="C1423" s="2" t="s">
        <v>83</v>
      </c>
    </row>
    <row r="1424" spans="1:3" x14ac:dyDescent="0.3">
      <c r="A1424" s="2" t="s">
        <v>348</v>
      </c>
      <c r="B1424" t="s">
        <v>87</v>
      </c>
      <c r="C1424">
        <v>6</v>
      </c>
    </row>
    <row r="1425" spans="1:3" x14ac:dyDescent="0.3">
      <c r="A1425" s="2" t="s">
        <v>348</v>
      </c>
      <c r="B1425" t="s">
        <v>88</v>
      </c>
      <c r="C1425">
        <v>8</v>
      </c>
    </row>
    <row r="1426" spans="1:3" x14ac:dyDescent="0.3">
      <c r="A1426" s="2" t="s">
        <v>348</v>
      </c>
      <c r="B1426" t="s">
        <v>89</v>
      </c>
      <c r="C1426" s="2" t="s">
        <v>155</v>
      </c>
    </row>
    <row r="1427" spans="1:3" x14ac:dyDescent="0.3">
      <c r="A1427" s="2" t="s">
        <v>348</v>
      </c>
      <c r="B1427" t="s">
        <v>93</v>
      </c>
      <c r="C1427">
        <v>1</v>
      </c>
    </row>
    <row r="1428" spans="1:3" x14ac:dyDescent="0.3">
      <c r="A1428" s="2" t="s">
        <v>348</v>
      </c>
      <c r="B1428" t="s">
        <v>94</v>
      </c>
      <c r="C1428" t="b">
        <v>1</v>
      </c>
    </row>
    <row r="1429" spans="1:3" x14ac:dyDescent="0.3">
      <c r="A1429" s="2" t="s">
        <v>348</v>
      </c>
      <c r="B1429" t="s">
        <v>95</v>
      </c>
      <c r="C1429" t="b">
        <v>1</v>
      </c>
    </row>
    <row r="1430" spans="1:3" x14ac:dyDescent="0.3">
      <c r="A1430" s="2" t="s">
        <v>348</v>
      </c>
      <c r="B1430" t="s">
        <v>664</v>
      </c>
      <c r="C1430" s="2" t="s">
        <v>665</v>
      </c>
    </row>
    <row r="1431" spans="1:3" x14ac:dyDescent="0.3">
      <c r="A1431" s="2" t="s">
        <v>348</v>
      </c>
      <c r="B1431" t="s">
        <v>666</v>
      </c>
      <c r="C1431" s="2" t="s">
        <v>668</v>
      </c>
    </row>
    <row r="1432" spans="1:3" x14ac:dyDescent="0.3">
      <c r="A1432" s="2" t="s">
        <v>348</v>
      </c>
      <c r="B1432" t="s">
        <v>96</v>
      </c>
      <c r="C1432" t="b">
        <v>1</v>
      </c>
    </row>
    <row r="1433" spans="1:3" x14ac:dyDescent="0.3">
      <c r="A1433" s="2" t="s">
        <v>348</v>
      </c>
      <c r="B1433" t="s">
        <v>97</v>
      </c>
      <c r="C1433" t="b">
        <v>1</v>
      </c>
    </row>
    <row r="1434" spans="1:3" x14ac:dyDescent="0.3">
      <c r="A1434" s="2" t="s">
        <v>349</v>
      </c>
      <c r="B1434" t="s">
        <v>79</v>
      </c>
      <c r="C1434" t="b">
        <v>1</v>
      </c>
    </row>
    <row r="1435" spans="1:3" x14ac:dyDescent="0.3">
      <c r="A1435" s="2" t="s">
        <v>349</v>
      </c>
      <c r="B1435" t="s">
        <v>80</v>
      </c>
      <c r="C1435" s="2" t="s">
        <v>109</v>
      </c>
    </row>
    <row r="1436" spans="1:3" x14ac:dyDescent="0.3">
      <c r="A1436" s="2" t="s">
        <v>349</v>
      </c>
      <c r="B1436" t="s">
        <v>82</v>
      </c>
      <c r="C1436" s="2" t="s">
        <v>83</v>
      </c>
    </row>
    <row r="1437" spans="1:3" x14ac:dyDescent="0.3">
      <c r="A1437" s="2" t="s">
        <v>349</v>
      </c>
      <c r="B1437" t="s">
        <v>87</v>
      </c>
      <c r="C1437">
        <v>6</v>
      </c>
    </row>
    <row r="1438" spans="1:3" x14ac:dyDescent="0.3">
      <c r="A1438" s="2" t="s">
        <v>349</v>
      </c>
      <c r="B1438" t="s">
        <v>88</v>
      </c>
      <c r="C1438">
        <v>8</v>
      </c>
    </row>
    <row r="1439" spans="1:3" x14ac:dyDescent="0.3">
      <c r="A1439" s="2" t="s">
        <v>349</v>
      </c>
      <c r="B1439" t="s">
        <v>89</v>
      </c>
      <c r="C1439" s="2" t="s">
        <v>155</v>
      </c>
    </row>
    <row r="1440" spans="1:3" x14ac:dyDescent="0.3">
      <c r="A1440" s="2" t="s">
        <v>349</v>
      </c>
      <c r="B1440" t="s">
        <v>93</v>
      </c>
      <c r="C1440">
        <v>1</v>
      </c>
    </row>
    <row r="1441" spans="1:3" x14ac:dyDescent="0.3">
      <c r="A1441" s="2" t="s">
        <v>349</v>
      </c>
      <c r="B1441" t="s">
        <v>94</v>
      </c>
      <c r="C1441" t="b">
        <v>1</v>
      </c>
    </row>
    <row r="1442" spans="1:3" x14ac:dyDescent="0.3">
      <c r="A1442" s="2" t="s">
        <v>349</v>
      </c>
      <c r="B1442" t="s">
        <v>95</v>
      </c>
      <c r="C1442" t="b">
        <v>1</v>
      </c>
    </row>
    <row r="1443" spans="1:3" x14ac:dyDescent="0.3">
      <c r="A1443" s="2" t="s">
        <v>349</v>
      </c>
      <c r="B1443" t="s">
        <v>664</v>
      </c>
      <c r="C1443" s="2" t="s">
        <v>665</v>
      </c>
    </row>
    <row r="1444" spans="1:3" x14ac:dyDescent="0.3">
      <c r="A1444" s="2" t="s">
        <v>349</v>
      </c>
      <c r="B1444" t="s">
        <v>666</v>
      </c>
      <c r="C1444" s="2" t="s">
        <v>668</v>
      </c>
    </row>
    <row r="1445" spans="1:3" x14ac:dyDescent="0.3">
      <c r="A1445" s="2" t="s">
        <v>349</v>
      </c>
      <c r="B1445" t="s">
        <v>96</v>
      </c>
      <c r="C1445" t="b">
        <v>1</v>
      </c>
    </row>
    <row r="1446" spans="1:3" x14ac:dyDescent="0.3">
      <c r="A1446" s="2" t="s">
        <v>349</v>
      </c>
      <c r="B1446" t="s">
        <v>97</v>
      </c>
      <c r="C1446" t="b">
        <v>1</v>
      </c>
    </row>
    <row r="1447" spans="1:3" x14ac:dyDescent="0.3">
      <c r="A1447" s="2" t="s">
        <v>361</v>
      </c>
      <c r="B1447" t="s">
        <v>79</v>
      </c>
      <c r="C1447" t="b">
        <v>1</v>
      </c>
    </row>
    <row r="1448" spans="1:3" x14ac:dyDescent="0.3">
      <c r="A1448" s="2" t="s">
        <v>361</v>
      </c>
      <c r="B1448" t="s">
        <v>80</v>
      </c>
      <c r="C1448" s="2" t="s">
        <v>110</v>
      </c>
    </row>
    <row r="1449" spans="1:3" x14ac:dyDescent="0.3">
      <c r="A1449" s="2" t="s">
        <v>361</v>
      </c>
      <c r="B1449" t="s">
        <v>82</v>
      </c>
      <c r="C1449" s="2" t="s">
        <v>83</v>
      </c>
    </row>
    <row r="1450" spans="1:3" x14ac:dyDescent="0.3">
      <c r="A1450" s="2" t="s">
        <v>361</v>
      </c>
      <c r="B1450" t="s">
        <v>87</v>
      </c>
      <c r="C1450">
        <v>6</v>
      </c>
    </row>
    <row r="1451" spans="1:3" x14ac:dyDescent="0.3">
      <c r="A1451" s="2" t="s">
        <v>361</v>
      </c>
      <c r="B1451" t="s">
        <v>88</v>
      </c>
      <c r="C1451">
        <v>8</v>
      </c>
    </row>
    <row r="1452" spans="1:3" x14ac:dyDescent="0.3">
      <c r="A1452" s="2" t="s">
        <v>361</v>
      </c>
      <c r="B1452" t="s">
        <v>89</v>
      </c>
      <c r="C1452" s="2" t="s">
        <v>173</v>
      </c>
    </row>
    <row r="1453" spans="1:3" x14ac:dyDescent="0.3">
      <c r="A1453" s="2" t="s">
        <v>361</v>
      </c>
      <c r="B1453" t="s">
        <v>93</v>
      </c>
      <c r="C1453">
        <v>1</v>
      </c>
    </row>
    <row r="1454" spans="1:3" x14ac:dyDescent="0.3">
      <c r="A1454" s="2" t="s">
        <v>361</v>
      </c>
      <c r="B1454" t="s">
        <v>94</v>
      </c>
      <c r="C1454" t="b">
        <v>1</v>
      </c>
    </row>
    <row r="1455" spans="1:3" x14ac:dyDescent="0.3">
      <c r="A1455" s="2" t="s">
        <v>361</v>
      </c>
      <c r="B1455" t="s">
        <v>95</v>
      </c>
      <c r="C1455" t="b">
        <v>1</v>
      </c>
    </row>
    <row r="1456" spans="1:3" x14ac:dyDescent="0.3">
      <c r="A1456" s="2" t="s">
        <v>361</v>
      </c>
      <c r="B1456" t="s">
        <v>664</v>
      </c>
      <c r="C1456" s="2" t="s">
        <v>665</v>
      </c>
    </row>
    <row r="1457" spans="1:3" x14ac:dyDescent="0.3">
      <c r="A1457" s="2" t="s">
        <v>361</v>
      </c>
      <c r="B1457" t="s">
        <v>666</v>
      </c>
      <c r="C1457" s="2" t="s">
        <v>669</v>
      </c>
    </row>
    <row r="1458" spans="1:3" x14ac:dyDescent="0.3">
      <c r="A1458" s="2" t="s">
        <v>361</v>
      </c>
      <c r="B1458" t="s">
        <v>96</v>
      </c>
      <c r="C1458" t="b">
        <v>1</v>
      </c>
    </row>
    <row r="1459" spans="1:3" x14ac:dyDescent="0.3">
      <c r="A1459" s="2" t="s">
        <v>361</v>
      </c>
      <c r="B1459" t="s">
        <v>97</v>
      </c>
      <c r="C1459" t="b">
        <v>1</v>
      </c>
    </row>
    <row r="1460" spans="1:3" x14ac:dyDescent="0.3">
      <c r="A1460" s="2" t="s">
        <v>362</v>
      </c>
      <c r="B1460" t="s">
        <v>79</v>
      </c>
      <c r="C1460" t="b">
        <v>1</v>
      </c>
    </row>
    <row r="1461" spans="1:3" x14ac:dyDescent="0.3">
      <c r="A1461" s="2" t="s">
        <v>362</v>
      </c>
      <c r="B1461" t="s">
        <v>80</v>
      </c>
      <c r="C1461" s="2" t="s">
        <v>111</v>
      </c>
    </row>
    <row r="1462" spans="1:3" x14ac:dyDescent="0.3">
      <c r="A1462" s="2" t="s">
        <v>362</v>
      </c>
      <c r="B1462" t="s">
        <v>82</v>
      </c>
      <c r="C1462" s="2" t="s">
        <v>670</v>
      </c>
    </row>
    <row r="1463" spans="1:3" x14ac:dyDescent="0.3">
      <c r="A1463" s="2" t="s">
        <v>362</v>
      </c>
      <c r="B1463" t="s">
        <v>87</v>
      </c>
      <c r="C1463">
        <v>1</v>
      </c>
    </row>
    <row r="1464" spans="1:3" x14ac:dyDescent="0.3">
      <c r="A1464" s="2" t="s">
        <v>362</v>
      </c>
      <c r="B1464" t="s">
        <v>88</v>
      </c>
      <c r="C1464">
        <v>1</v>
      </c>
    </row>
    <row r="1465" spans="1:3" x14ac:dyDescent="0.3">
      <c r="A1465" s="2" t="s">
        <v>362</v>
      </c>
      <c r="B1465" t="s">
        <v>89</v>
      </c>
      <c r="C1465" s="2" t="s">
        <v>90</v>
      </c>
    </row>
    <row r="1466" spans="1:3" x14ac:dyDescent="0.3">
      <c r="A1466" s="2" t="s">
        <v>362</v>
      </c>
      <c r="B1466" t="s">
        <v>91</v>
      </c>
      <c r="C1466" s="2" t="s">
        <v>92</v>
      </c>
    </row>
    <row r="1467" spans="1:3" x14ac:dyDescent="0.3">
      <c r="A1467" s="2" t="s">
        <v>362</v>
      </c>
      <c r="B1467" t="s">
        <v>93</v>
      </c>
      <c r="C1467">
        <v>1</v>
      </c>
    </row>
    <row r="1468" spans="1:3" x14ac:dyDescent="0.3">
      <c r="A1468" s="2" t="s">
        <v>362</v>
      </c>
      <c r="B1468" t="s">
        <v>94</v>
      </c>
      <c r="C1468" t="b">
        <v>1</v>
      </c>
    </row>
    <row r="1469" spans="1:3" x14ac:dyDescent="0.3">
      <c r="A1469" s="2" t="s">
        <v>362</v>
      </c>
      <c r="B1469" t="s">
        <v>95</v>
      </c>
      <c r="C1469" t="b">
        <v>1</v>
      </c>
    </row>
    <row r="1470" spans="1:3" x14ac:dyDescent="0.3">
      <c r="A1470" s="2" t="s">
        <v>362</v>
      </c>
      <c r="B1470" t="s">
        <v>664</v>
      </c>
      <c r="C1470" s="2" t="s">
        <v>665</v>
      </c>
    </row>
    <row r="1471" spans="1:3" x14ac:dyDescent="0.3">
      <c r="A1471" s="2" t="s">
        <v>362</v>
      </c>
      <c r="B1471" t="s">
        <v>666</v>
      </c>
      <c r="C1471" s="2" t="s">
        <v>667</v>
      </c>
    </row>
    <row r="1472" spans="1:3" x14ac:dyDescent="0.3">
      <c r="A1472" s="2" t="s">
        <v>362</v>
      </c>
      <c r="B1472" t="s">
        <v>96</v>
      </c>
      <c r="C1472" t="b">
        <v>1</v>
      </c>
    </row>
    <row r="1473" spans="1:3" x14ac:dyDescent="0.3">
      <c r="A1473" s="2" t="s">
        <v>362</v>
      </c>
      <c r="B1473" t="s">
        <v>97</v>
      </c>
      <c r="C1473" t="b">
        <v>1</v>
      </c>
    </row>
    <row r="1474" spans="1:3" x14ac:dyDescent="0.3">
      <c r="A1474" s="2" t="s">
        <v>68</v>
      </c>
      <c r="B1474" t="s">
        <v>79</v>
      </c>
      <c r="C1474" t="b">
        <v>0</v>
      </c>
    </row>
    <row r="1475" spans="1:3" x14ac:dyDescent="0.3">
      <c r="A1475" s="2" t="s">
        <v>68</v>
      </c>
      <c r="B1475" t="s">
        <v>80</v>
      </c>
      <c r="C1475" s="2" t="s">
        <v>112</v>
      </c>
    </row>
    <row r="1476" spans="1:3" x14ac:dyDescent="0.3">
      <c r="A1476" s="2" t="s">
        <v>68</v>
      </c>
      <c r="B1476" t="s">
        <v>85</v>
      </c>
      <c r="C1476">
        <v>6.86</v>
      </c>
    </row>
    <row r="1477" spans="1:3" x14ac:dyDescent="0.3">
      <c r="A1477" s="2" t="s">
        <v>68</v>
      </c>
      <c r="B1477" t="s">
        <v>82</v>
      </c>
      <c r="C1477" s="2" t="s">
        <v>83</v>
      </c>
    </row>
    <row r="1478" spans="1:3" x14ac:dyDescent="0.3">
      <c r="A1478" s="2" t="s">
        <v>68</v>
      </c>
      <c r="B1478" t="s">
        <v>87</v>
      </c>
      <c r="C1478">
        <v>6</v>
      </c>
    </row>
    <row r="1479" spans="1:3" x14ac:dyDescent="0.3">
      <c r="A1479" s="2" t="s">
        <v>68</v>
      </c>
      <c r="B1479" t="s">
        <v>88</v>
      </c>
      <c r="C1479">
        <v>8</v>
      </c>
    </row>
    <row r="1480" spans="1:3" x14ac:dyDescent="0.3">
      <c r="A1480" s="2" t="s">
        <v>68</v>
      </c>
      <c r="B1480" t="s">
        <v>89</v>
      </c>
      <c r="C1480" s="2" t="s">
        <v>155</v>
      </c>
    </row>
    <row r="1481" spans="1:3" x14ac:dyDescent="0.3">
      <c r="A1481" s="2" t="s">
        <v>68</v>
      </c>
      <c r="B1481" t="s">
        <v>93</v>
      </c>
      <c r="C1481">
        <v>1</v>
      </c>
    </row>
    <row r="1482" spans="1:3" x14ac:dyDescent="0.3">
      <c r="A1482" s="2" t="s">
        <v>68</v>
      </c>
      <c r="B1482" t="s">
        <v>94</v>
      </c>
      <c r="C1482" t="b">
        <v>1</v>
      </c>
    </row>
    <row r="1483" spans="1:3" x14ac:dyDescent="0.3">
      <c r="A1483" s="2" t="s">
        <v>68</v>
      </c>
      <c r="B1483" t="s">
        <v>95</v>
      </c>
      <c r="C1483" t="b">
        <v>1</v>
      </c>
    </row>
    <row r="1484" spans="1:3" x14ac:dyDescent="0.3">
      <c r="A1484" s="2" t="s">
        <v>68</v>
      </c>
      <c r="B1484" t="s">
        <v>664</v>
      </c>
      <c r="C1484" s="2" t="s">
        <v>665</v>
      </c>
    </row>
    <row r="1485" spans="1:3" x14ac:dyDescent="0.3">
      <c r="A1485" s="2" t="s">
        <v>68</v>
      </c>
      <c r="B1485" t="s">
        <v>666</v>
      </c>
      <c r="C1485" s="2" t="s">
        <v>668</v>
      </c>
    </row>
    <row r="1486" spans="1:3" x14ac:dyDescent="0.3">
      <c r="A1486" s="2" t="s">
        <v>68</v>
      </c>
      <c r="B1486" t="s">
        <v>96</v>
      </c>
      <c r="C1486" t="b">
        <v>1</v>
      </c>
    </row>
    <row r="1487" spans="1:3" x14ac:dyDescent="0.3">
      <c r="A1487" s="2" t="s">
        <v>68</v>
      </c>
      <c r="B1487" t="s">
        <v>97</v>
      </c>
      <c r="C1487" t="b">
        <v>1</v>
      </c>
    </row>
    <row r="1488" spans="1:3" x14ac:dyDescent="0.3">
      <c r="A1488" s="2" t="s">
        <v>69</v>
      </c>
      <c r="B1488" t="s">
        <v>79</v>
      </c>
      <c r="C1488" t="b">
        <v>0</v>
      </c>
    </row>
    <row r="1489" spans="1:3" x14ac:dyDescent="0.3">
      <c r="A1489" s="2" t="s">
        <v>69</v>
      </c>
      <c r="B1489" t="s">
        <v>80</v>
      </c>
      <c r="C1489" s="2" t="s">
        <v>113</v>
      </c>
    </row>
    <row r="1490" spans="1:3" x14ac:dyDescent="0.3">
      <c r="A1490" s="2" t="s">
        <v>69</v>
      </c>
      <c r="B1490" t="s">
        <v>85</v>
      </c>
      <c r="C1490">
        <v>23.14</v>
      </c>
    </row>
    <row r="1491" spans="1:3" x14ac:dyDescent="0.3">
      <c r="A1491" s="2" t="s">
        <v>69</v>
      </c>
      <c r="B1491" t="s">
        <v>82</v>
      </c>
      <c r="C1491" s="2" t="s">
        <v>83</v>
      </c>
    </row>
    <row r="1492" spans="1:3" x14ac:dyDescent="0.3">
      <c r="A1492" s="2" t="s">
        <v>69</v>
      </c>
      <c r="B1492" t="s">
        <v>87</v>
      </c>
      <c r="C1492">
        <v>6</v>
      </c>
    </row>
    <row r="1493" spans="1:3" x14ac:dyDescent="0.3">
      <c r="A1493" s="2" t="s">
        <v>69</v>
      </c>
      <c r="B1493" t="s">
        <v>88</v>
      </c>
      <c r="C1493">
        <v>8</v>
      </c>
    </row>
    <row r="1494" spans="1:3" x14ac:dyDescent="0.3">
      <c r="A1494" s="2" t="s">
        <v>69</v>
      </c>
      <c r="B1494" t="s">
        <v>89</v>
      </c>
      <c r="C1494" s="2" t="s">
        <v>99</v>
      </c>
    </row>
    <row r="1495" spans="1:3" x14ac:dyDescent="0.3">
      <c r="A1495" s="2" t="s">
        <v>69</v>
      </c>
      <c r="B1495" t="s">
        <v>93</v>
      </c>
      <c r="C1495">
        <v>1</v>
      </c>
    </row>
    <row r="1496" spans="1:3" x14ac:dyDescent="0.3">
      <c r="A1496" s="2" t="s">
        <v>69</v>
      </c>
      <c r="B1496" t="s">
        <v>94</v>
      </c>
      <c r="C1496" t="b">
        <v>1</v>
      </c>
    </row>
    <row r="1497" spans="1:3" x14ac:dyDescent="0.3">
      <c r="A1497" s="2" t="s">
        <v>69</v>
      </c>
      <c r="B1497" t="s">
        <v>95</v>
      </c>
      <c r="C1497" t="b">
        <v>1</v>
      </c>
    </row>
    <row r="1498" spans="1:3" x14ac:dyDescent="0.3">
      <c r="A1498" s="2" t="s">
        <v>69</v>
      </c>
      <c r="B1498" t="s">
        <v>664</v>
      </c>
      <c r="C1498" s="2" t="s">
        <v>665</v>
      </c>
    </row>
    <row r="1499" spans="1:3" x14ac:dyDescent="0.3">
      <c r="A1499" s="2" t="s">
        <v>69</v>
      </c>
      <c r="B1499" t="s">
        <v>666</v>
      </c>
      <c r="C1499" s="2" t="s">
        <v>671</v>
      </c>
    </row>
    <row r="1500" spans="1:3" x14ac:dyDescent="0.3">
      <c r="A1500" s="2" t="s">
        <v>69</v>
      </c>
      <c r="B1500" t="s">
        <v>96</v>
      </c>
      <c r="C1500" t="b">
        <v>1</v>
      </c>
    </row>
    <row r="1501" spans="1:3" x14ac:dyDescent="0.3">
      <c r="A1501" s="2" t="s">
        <v>69</v>
      </c>
      <c r="B1501" t="s">
        <v>97</v>
      </c>
      <c r="C1501" t="b">
        <v>1</v>
      </c>
    </row>
    <row r="1502" spans="1:3" x14ac:dyDescent="0.3">
      <c r="A1502" s="2" t="s">
        <v>287</v>
      </c>
      <c r="B1502" t="s">
        <v>79</v>
      </c>
      <c r="C1502" t="b">
        <v>0</v>
      </c>
    </row>
    <row r="1503" spans="1:3" x14ac:dyDescent="0.3">
      <c r="A1503" s="2" t="s">
        <v>287</v>
      </c>
      <c r="B1503" t="s">
        <v>80</v>
      </c>
      <c r="C1503" s="2" t="s">
        <v>114</v>
      </c>
    </row>
    <row r="1504" spans="1:3" x14ac:dyDescent="0.3">
      <c r="A1504" s="2" t="s">
        <v>287</v>
      </c>
      <c r="B1504" t="s">
        <v>85</v>
      </c>
      <c r="C1504">
        <v>9.57</v>
      </c>
    </row>
    <row r="1505" spans="1:3" x14ac:dyDescent="0.3">
      <c r="A1505" s="2" t="s">
        <v>287</v>
      </c>
      <c r="B1505" t="s">
        <v>82</v>
      </c>
      <c r="C1505" s="2" t="s">
        <v>672</v>
      </c>
    </row>
    <row r="1506" spans="1:3" x14ac:dyDescent="0.3">
      <c r="A1506" s="2" t="s">
        <v>287</v>
      </c>
      <c r="B1506" t="s">
        <v>87</v>
      </c>
      <c r="C1506">
        <v>2</v>
      </c>
    </row>
    <row r="1507" spans="1:3" x14ac:dyDescent="0.3">
      <c r="A1507" s="2" t="s">
        <v>287</v>
      </c>
      <c r="B1507" t="s">
        <v>88</v>
      </c>
      <c r="C1507">
        <v>4</v>
      </c>
    </row>
    <row r="1508" spans="1:3" x14ac:dyDescent="0.3">
      <c r="A1508" s="2" t="s">
        <v>287</v>
      </c>
      <c r="B1508" t="s">
        <v>89</v>
      </c>
      <c r="C1508" s="2" t="s">
        <v>107</v>
      </c>
    </row>
    <row r="1509" spans="1:3" x14ac:dyDescent="0.3">
      <c r="A1509" s="2" t="s">
        <v>287</v>
      </c>
      <c r="B1509" t="s">
        <v>93</v>
      </c>
      <c r="C1509">
        <v>1</v>
      </c>
    </row>
    <row r="1510" spans="1:3" x14ac:dyDescent="0.3">
      <c r="A1510" s="2" t="s">
        <v>287</v>
      </c>
      <c r="B1510" t="s">
        <v>94</v>
      </c>
      <c r="C1510" t="b">
        <v>1</v>
      </c>
    </row>
    <row r="1511" spans="1:3" x14ac:dyDescent="0.3">
      <c r="A1511" s="2" t="s">
        <v>287</v>
      </c>
      <c r="B1511" t="s">
        <v>95</v>
      </c>
      <c r="C1511" t="b">
        <v>1</v>
      </c>
    </row>
    <row r="1512" spans="1:3" x14ac:dyDescent="0.3">
      <c r="A1512" s="2" t="s">
        <v>287</v>
      </c>
      <c r="B1512" t="s">
        <v>664</v>
      </c>
      <c r="C1512" s="2" t="s">
        <v>665</v>
      </c>
    </row>
    <row r="1513" spans="1:3" x14ac:dyDescent="0.3">
      <c r="A1513" s="2" t="s">
        <v>287</v>
      </c>
      <c r="B1513" t="s">
        <v>666</v>
      </c>
      <c r="C1513" s="2" t="s">
        <v>673</v>
      </c>
    </row>
    <row r="1514" spans="1:3" x14ac:dyDescent="0.3">
      <c r="A1514" s="2" t="s">
        <v>287</v>
      </c>
      <c r="B1514" t="s">
        <v>96</v>
      </c>
      <c r="C1514" t="b">
        <v>1</v>
      </c>
    </row>
    <row r="1515" spans="1:3" x14ac:dyDescent="0.3">
      <c r="A1515" s="2" t="s">
        <v>287</v>
      </c>
      <c r="B1515" t="s">
        <v>97</v>
      </c>
      <c r="C1515" t="b">
        <v>1</v>
      </c>
    </row>
    <row r="1516" spans="1:3" x14ac:dyDescent="0.3">
      <c r="A1516" s="2" t="s">
        <v>288</v>
      </c>
      <c r="B1516" t="s">
        <v>79</v>
      </c>
      <c r="C1516" t="b">
        <v>0</v>
      </c>
    </row>
    <row r="1517" spans="1:3" x14ac:dyDescent="0.3">
      <c r="A1517" s="2" t="s">
        <v>288</v>
      </c>
      <c r="B1517" t="s">
        <v>80</v>
      </c>
      <c r="C1517" s="2" t="s">
        <v>115</v>
      </c>
    </row>
    <row r="1518" spans="1:3" x14ac:dyDescent="0.3">
      <c r="A1518" s="2" t="s">
        <v>288</v>
      </c>
      <c r="B1518" t="s">
        <v>85</v>
      </c>
      <c r="C1518">
        <v>8.57</v>
      </c>
    </row>
    <row r="1519" spans="1:3" x14ac:dyDescent="0.3">
      <c r="A1519" s="2" t="s">
        <v>288</v>
      </c>
      <c r="B1519" t="s">
        <v>82</v>
      </c>
      <c r="C1519" s="2" t="s">
        <v>672</v>
      </c>
    </row>
    <row r="1520" spans="1:3" x14ac:dyDescent="0.3">
      <c r="A1520" s="2" t="s">
        <v>288</v>
      </c>
      <c r="B1520" t="s">
        <v>87</v>
      </c>
      <c r="C1520">
        <v>2</v>
      </c>
    </row>
    <row r="1521" spans="1:3" x14ac:dyDescent="0.3">
      <c r="A1521" s="2" t="s">
        <v>288</v>
      </c>
      <c r="B1521" t="s">
        <v>88</v>
      </c>
      <c r="C1521">
        <v>4</v>
      </c>
    </row>
    <row r="1522" spans="1:3" x14ac:dyDescent="0.3">
      <c r="A1522" s="2" t="s">
        <v>288</v>
      </c>
      <c r="B1522" t="s">
        <v>89</v>
      </c>
      <c r="C1522" s="2" t="s">
        <v>107</v>
      </c>
    </row>
    <row r="1523" spans="1:3" x14ac:dyDescent="0.3">
      <c r="A1523" s="2" t="s">
        <v>288</v>
      </c>
      <c r="B1523" t="s">
        <v>93</v>
      </c>
      <c r="C1523">
        <v>1</v>
      </c>
    </row>
    <row r="1524" spans="1:3" x14ac:dyDescent="0.3">
      <c r="A1524" s="2" t="s">
        <v>288</v>
      </c>
      <c r="B1524" t="s">
        <v>94</v>
      </c>
      <c r="C1524" t="b">
        <v>1</v>
      </c>
    </row>
    <row r="1525" spans="1:3" x14ac:dyDescent="0.3">
      <c r="A1525" s="2" t="s">
        <v>288</v>
      </c>
      <c r="B1525" t="s">
        <v>95</v>
      </c>
      <c r="C1525" t="b">
        <v>1</v>
      </c>
    </row>
    <row r="1526" spans="1:3" x14ac:dyDescent="0.3">
      <c r="A1526" s="2" t="s">
        <v>288</v>
      </c>
      <c r="B1526" t="s">
        <v>664</v>
      </c>
      <c r="C1526" s="2" t="s">
        <v>665</v>
      </c>
    </row>
    <row r="1527" spans="1:3" x14ac:dyDescent="0.3">
      <c r="A1527" s="2" t="s">
        <v>288</v>
      </c>
      <c r="B1527" t="s">
        <v>666</v>
      </c>
      <c r="C1527" s="2" t="s">
        <v>673</v>
      </c>
    </row>
    <row r="1528" spans="1:3" x14ac:dyDescent="0.3">
      <c r="A1528" s="2" t="s">
        <v>288</v>
      </c>
      <c r="B1528" t="s">
        <v>96</v>
      </c>
      <c r="C1528" t="b">
        <v>1</v>
      </c>
    </row>
    <row r="1529" spans="1:3" x14ac:dyDescent="0.3">
      <c r="A1529" s="2" t="s">
        <v>288</v>
      </c>
      <c r="B1529" t="s">
        <v>97</v>
      </c>
      <c r="C1529" t="b">
        <v>1</v>
      </c>
    </row>
    <row r="1530" spans="1:3" x14ac:dyDescent="0.3">
      <c r="A1530" s="2" t="s">
        <v>289</v>
      </c>
      <c r="B1530" t="s">
        <v>79</v>
      </c>
      <c r="C1530" t="b">
        <v>0</v>
      </c>
    </row>
    <row r="1531" spans="1:3" x14ac:dyDescent="0.3">
      <c r="A1531" s="2" t="s">
        <v>289</v>
      </c>
      <c r="B1531" t="s">
        <v>80</v>
      </c>
      <c r="C1531" s="2" t="s">
        <v>116</v>
      </c>
    </row>
    <row r="1532" spans="1:3" x14ac:dyDescent="0.3">
      <c r="A1532" s="2" t="s">
        <v>289</v>
      </c>
      <c r="B1532" t="s">
        <v>85</v>
      </c>
      <c r="C1532">
        <v>8.57</v>
      </c>
    </row>
    <row r="1533" spans="1:3" x14ac:dyDescent="0.3">
      <c r="A1533" s="2" t="s">
        <v>289</v>
      </c>
      <c r="B1533" t="s">
        <v>82</v>
      </c>
      <c r="C1533" s="2" t="s">
        <v>672</v>
      </c>
    </row>
    <row r="1534" spans="1:3" x14ac:dyDescent="0.3">
      <c r="A1534" s="2" t="s">
        <v>289</v>
      </c>
      <c r="B1534" t="s">
        <v>87</v>
      </c>
      <c r="C1534">
        <v>2</v>
      </c>
    </row>
    <row r="1535" spans="1:3" x14ac:dyDescent="0.3">
      <c r="A1535" s="2" t="s">
        <v>289</v>
      </c>
      <c r="B1535" t="s">
        <v>88</v>
      </c>
      <c r="C1535">
        <v>4</v>
      </c>
    </row>
    <row r="1536" spans="1:3" x14ac:dyDescent="0.3">
      <c r="A1536" s="2" t="s">
        <v>289</v>
      </c>
      <c r="B1536" t="s">
        <v>89</v>
      </c>
      <c r="C1536" s="2" t="s">
        <v>107</v>
      </c>
    </row>
    <row r="1537" spans="1:3" x14ac:dyDescent="0.3">
      <c r="A1537" s="2" t="s">
        <v>289</v>
      </c>
      <c r="B1537" t="s">
        <v>93</v>
      </c>
      <c r="C1537">
        <v>1</v>
      </c>
    </row>
    <row r="1538" spans="1:3" x14ac:dyDescent="0.3">
      <c r="A1538" s="2" t="s">
        <v>289</v>
      </c>
      <c r="B1538" t="s">
        <v>94</v>
      </c>
      <c r="C1538" t="b">
        <v>1</v>
      </c>
    </row>
    <row r="1539" spans="1:3" x14ac:dyDescent="0.3">
      <c r="A1539" s="2" t="s">
        <v>289</v>
      </c>
      <c r="B1539" t="s">
        <v>95</v>
      </c>
      <c r="C1539" t="b">
        <v>1</v>
      </c>
    </row>
    <row r="1540" spans="1:3" x14ac:dyDescent="0.3">
      <c r="A1540" s="2" t="s">
        <v>289</v>
      </c>
      <c r="B1540" t="s">
        <v>664</v>
      </c>
      <c r="C1540" s="2" t="s">
        <v>665</v>
      </c>
    </row>
    <row r="1541" spans="1:3" x14ac:dyDescent="0.3">
      <c r="A1541" s="2" t="s">
        <v>289</v>
      </c>
      <c r="B1541" t="s">
        <v>666</v>
      </c>
      <c r="C1541" s="2" t="s">
        <v>673</v>
      </c>
    </row>
    <row r="1542" spans="1:3" x14ac:dyDescent="0.3">
      <c r="A1542" s="2" t="s">
        <v>289</v>
      </c>
      <c r="B1542" t="s">
        <v>96</v>
      </c>
      <c r="C1542" t="b">
        <v>1</v>
      </c>
    </row>
    <row r="1543" spans="1:3" x14ac:dyDescent="0.3">
      <c r="A1543" s="2" t="s">
        <v>289</v>
      </c>
      <c r="B1543" t="s">
        <v>97</v>
      </c>
      <c r="C1543" t="b">
        <v>1</v>
      </c>
    </row>
    <row r="1544" spans="1:3" x14ac:dyDescent="0.3">
      <c r="A1544" s="2" t="s">
        <v>290</v>
      </c>
      <c r="B1544" t="s">
        <v>79</v>
      </c>
      <c r="C1544" t="b">
        <v>0</v>
      </c>
    </row>
    <row r="1545" spans="1:3" x14ac:dyDescent="0.3">
      <c r="A1545" s="2" t="s">
        <v>290</v>
      </c>
      <c r="B1545" t="s">
        <v>80</v>
      </c>
      <c r="C1545" s="2" t="s">
        <v>117</v>
      </c>
    </row>
    <row r="1546" spans="1:3" x14ac:dyDescent="0.3">
      <c r="A1546" s="2" t="s">
        <v>290</v>
      </c>
      <c r="B1546" t="s">
        <v>85</v>
      </c>
      <c r="C1546">
        <v>8.57</v>
      </c>
    </row>
    <row r="1547" spans="1:3" x14ac:dyDescent="0.3">
      <c r="A1547" s="2" t="s">
        <v>290</v>
      </c>
      <c r="B1547" t="s">
        <v>82</v>
      </c>
      <c r="C1547" s="2" t="s">
        <v>672</v>
      </c>
    </row>
    <row r="1548" spans="1:3" x14ac:dyDescent="0.3">
      <c r="A1548" s="2" t="s">
        <v>290</v>
      </c>
      <c r="B1548" t="s">
        <v>87</v>
      </c>
      <c r="C1548">
        <v>2</v>
      </c>
    </row>
    <row r="1549" spans="1:3" x14ac:dyDescent="0.3">
      <c r="A1549" s="2" t="s">
        <v>290</v>
      </c>
      <c r="B1549" t="s">
        <v>88</v>
      </c>
      <c r="C1549">
        <v>4</v>
      </c>
    </row>
    <row r="1550" spans="1:3" x14ac:dyDescent="0.3">
      <c r="A1550" s="2" t="s">
        <v>290</v>
      </c>
      <c r="B1550" t="s">
        <v>89</v>
      </c>
      <c r="C1550" s="2" t="s">
        <v>107</v>
      </c>
    </row>
    <row r="1551" spans="1:3" x14ac:dyDescent="0.3">
      <c r="A1551" s="2" t="s">
        <v>290</v>
      </c>
      <c r="B1551" t="s">
        <v>93</v>
      </c>
      <c r="C1551">
        <v>1</v>
      </c>
    </row>
    <row r="1552" spans="1:3" x14ac:dyDescent="0.3">
      <c r="A1552" s="2" t="s">
        <v>290</v>
      </c>
      <c r="B1552" t="s">
        <v>94</v>
      </c>
      <c r="C1552" t="b">
        <v>1</v>
      </c>
    </row>
    <row r="1553" spans="1:3" x14ac:dyDescent="0.3">
      <c r="A1553" s="2" t="s">
        <v>290</v>
      </c>
      <c r="B1553" t="s">
        <v>95</v>
      </c>
      <c r="C1553" t="b">
        <v>1</v>
      </c>
    </row>
    <row r="1554" spans="1:3" x14ac:dyDescent="0.3">
      <c r="A1554" s="2" t="s">
        <v>290</v>
      </c>
      <c r="B1554" t="s">
        <v>664</v>
      </c>
      <c r="C1554" s="2" t="s">
        <v>665</v>
      </c>
    </row>
    <row r="1555" spans="1:3" x14ac:dyDescent="0.3">
      <c r="A1555" s="2" t="s">
        <v>290</v>
      </c>
      <c r="B1555" t="s">
        <v>666</v>
      </c>
      <c r="C1555" s="2" t="s">
        <v>673</v>
      </c>
    </row>
    <row r="1556" spans="1:3" x14ac:dyDescent="0.3">
      <c r="A1556" s="2" t="s">
        <v>290</v>
      </c>
      <c r="B1556" t="s">
        <v>96</v>
      </c>
      <c r="C1556" t="b">
        <v>1</v>
      </c>
    </row>
    <row r="1557" spans="1:3" x14ac:dyDescent="0.3">
      <c r="A1557" s="2" t="s">
        <v>290</v>
      </c>
      <c r="B1557" t="s">
        <v>97</v>
      </c>
      <c r="C1557" t="b">
        <v>1</v>
      </c>
    </row>
    <row r="1558" spans="1:3" x14ac:dyDescent="0.3">
      <c r="A1558" s="2" t="s">
        <v>291</v>
      </c>
      <c r="B1558" t="s">
        <v>79</v>
      </c>
      <c r="C1558" t="b">
        <v>0</v>
      </c>
    </row>
    <row r="1559" spans="1:3" x14ac:dyDescent="0.3">
      <c r="A1559" s="2" t="s">
        <v>291</v>
      </c>
      <c r="B1559" t="s">
        <v>80</v>
      </c>
      <c r="C1559" s="2" t="s">
        <v>118</v>
      </c>
    </row>
    <row r="1560" spans="1:3" x14ac:dyDescent="0.3">
      <c r="A1560" s="2" t="s">
        <v>291</v>
      </c>
      <c r="B1560" t="s">
        <v>85</v>
      </c>
      <c r="C1560">
        <v>8.57</v>
      </c>
    </row>
    <row r="1561" spans="1:3" x14ac:dyDescent="0.3">
      <c r="A1561" s="2" t="s">
        <v>291</v>
      </c>
      <c r="B1561" t="s">
        <v>82</v>
      </c>
      <c r="C1561" s="2" t="s">
        <v>672</v>
      </c>
    </row>
    <row r="1562" spans="1:3" x14ac:dyDescent="0.3">
      <c r="A1562" s="2" t="s">
        <v>291</v>
      </c>
      <c r="B1562" t="s">
        <v>87</v>
      </c>
      <c r="C1562">
        <v>2</v>
      </c>
    </row>
    <row r="1563" spans="1:3" x14ac:dyDescent="0.3">
      <c r="A1563" s="2" t="s">
        <v>291</v>
      </c>
      <c r="B1563" t="s">
        <v>88</v>
      </c>
      <c r="C1563">
        <v>4</v>
      </c>
    </row>
    <row r="1564" spans="1:3" x14ac:dyDescent="0.3">
      <c r="A1564" s="2" t="s">
        <v>291</v>
      </c>
      <c r="B1564" t="s">
        <v>89</v>
      </c>
      <c r="C1564" s="2" t="s">
        <v>107</v>
      </c>
    </row>
    <row r="1565" spans="1:3" x14ac:dyDescent="0.3">
      <c r="A1565" s="2" t="s">
        <v>291</v>
      </c>
      <c r="B1565" t="s">
        <v>93</v>
      </c>
      <c r="C1565">
        <v>1</v>
      </c>
    </row>
    <row r="1566" spans="1:3" x14ac:dyDescent="0.3">
      <c r="A1566" s="2" t="s">
        <v>291</v>
      </c>
      <c r="B1566" t="s">
        <v>94</v>
      </c>
      <c r="C1566" t="b">
        <v>1</v>
      </c>
    </row>
    <row r="1567" spans="1:3" x14ac:dyDescent="0.3">
      <c r="A1567" s="2" t="s">
        <v>291</v>
      </c>
      <c r="B1567" t="s">
        <v>95</v>
      </c>
      <c r="C1567" t="b">
        <v>1</v>
      </c>
    </row>
    <row r="1568" spans="1:3" x14ac:dyDescent="0.3">
      <c r="A1568" s="2" t="s">
        <v>291</v>
      </c>
      <c r="B1568" t="s">
        <v>664</v>
      </c>
      <c r="C1568" s="2" t="s">
        <v>665</v>
      </c>
    </row>
    <row r="1569" spans="1:3" x14ac:dyDescent="0.3">
      <c r="A1569" s="2" t="s">
        <v>291</v>
      </c>
      <c r="B1569" t="s">
        <v>666</v>
      </c>
      <c r="C1569" s="2" t="s">
        <v>673</v>
      </c>
    </row>
    <row r="1570" spans="1:3" x14ac:dyDescent="0.3">
      <c r="A1570" s="2" t="s">
        <v>291</v>
      </c>
      <c r="B1570" t="s">
        <v>96</v>
      </c>
      <c r="C1570" t="b">
        <v>1</v>
      </c>
    </row>
    <row r="1571" spans="1:3" x14ac:dyDescent="0.3">
      <c r="A1571" s="2" t="s">
        <v>291</v>
      </c>
      <c r="B1571" t="s">
        <v>97</v>
      </c>
      <c r="C1571" t="b">
        <v>1</v>
      </c>
    </row>
    <row r="1572" spans="1:3" x14ac:dyDescent="0.3">
      <c r="A1572" s="2" t="s">
        <v>292</v>
      </c>
      <c r="B1572" t="s">
        <v>79</v>
      </c>
      <c r="C1572" t="b">
        <v>0</v>
      </c>
    </row>
    <row r="1573" spans="1:3" x14ac:dyDescent="0.3">
      <c r="A1573" s="2" t="s">
        <v>292</v>
      </c>
      <c r="B1573" t="s">
        <v>80</v>
      </c>
      <c r="C1573" s="2" t="s">
        <v>119</v>
      </c>
    </row>
    <row r="1574" spans="1:3" x14ac:dyDescent="0.3">
      <c r="A1574" s="2" t="s">
        <v>292</v>
      </c>
      <c r="B1574" t="s">
        <v>85</v>
      </c>
      <c r="C1574">
        <v>8.57</v>
      </c>
    </row>
    <row r="1575" spans="1:3" x14ac:dyDescent="0.3">
      <c r="A1575" s="2" t="s">
        <v>292</v>
      </c>
      <c r="B1575" t="s">
        <v>82</v>
      </c>
      <c r="C1575" s="2" t="s">
        <v>672</v>
      </c>
    </row>
    <row r="1576" spans="1:3" x14ac:dyDescent="0.3">
      <c r="A1576" s="2" t="s">
        <v>292</v>
      </c>
      <c r="B1576" t="s">
        <v>87</v>
      </c>
      <c r="C1576">
        <v>2</v>
      </c>
    </row>
    <row r="1577" spans="1:3" x14ac:dyDescent="0.3">
      <c r="A1577" s="2" t="s">
        <v>292</v>
      </c>
      <c r="B1577" t="s">
        <v>88</v>
      </c>
      <c r="C1577">
        <v>4</v>
      </c>
    </row>
    <row r="1578" spans="1:3" x14ac:dyDescent="0.3">
      <c r="A1578" s="2" t="s">
        <v>292</v>
      </c>
      <c r="B1578" t="s">
        <v>89</v>
      </c>
      <c r="C1578" s="2" t="s">
        <v>107</v>
      </c>
    </row>
    <row r="1579" spans="1:3" x14ac:dyDescent="0.3">
      <c r="A1579" s="2" t="s">
        <v>292</v>
      </c>
      <c r="B1579" t="s">
        <v>93</v>
      </c>
      <c r="C1579">
        <v>1</v>
      </c>
    </row>
    <row r="1580" spans="1:3" x14ac:dyDescent="0.3">
      <c r="A1580" s="2" t="s">
        <v>292</v>
      </c>
      <c r="B1580" t="s">
        <v>94</v>
      </c>
      <c r="C1580" t="b">
        <v>1</v>
      </c>
    </row>
    <row r="1581" spans="1:3" x14ac:dyDescent="0.3">
      <c r="A1581" s="2" t="s">
        <v>292</v>
      </c>
      <c r="B1581" t="s">
        <v>95</v>
      </c>
      <c r="C1581" t="b">
        <v>1</v>
      </c>
    </row>
    <row r="1582" spans="1:3" x14ac:dyDescent="0.3">
      <c r="A1582" s="2" t="s">
        <v>292</v>
      </c>
      <c r="B1582" t="s">
        <v>664</v>
      </c>
      <c r="C1582" s="2" t="s">
        <v>665</v>
      </c>
    </row>
    <row r="1583" spans="1:3" x14ac:dyDescent="0.3">
      <c r="A1583" s="2" t="s">
        <v>292</v>
      </c>
      <c r="B1583" t="s">
        <v>666</v>
      </c>
      <c r="C1583" s="2" t="s">
        <v>673</v>
      </c>
    </row>
    <row r="1584" spans="1:3" x14ac:dyDescent="0.3">
      <c r="A1584" s="2" t="s">
        <v>292</v>
      </c>
      <c r="B1584" t="s">
        <v>96</v>
      </c>
      <c r="C1584" t="b">
        <v>1</v>
      </c>
    </row>
    <row r="1585" spans="1:3" x14ac:dyDescent="0.3">
      <c r="A1585" s="2" t="s">
        <v>292</v>
      </c>
      <c r="B1585" t="s">
        <v>97</v>
      </c>
      <c r="C1585" t="b">
        <v>1</v>
      </c>
    </row>
    <row r="1586" spans="1:3" x14ac:dyDescent="0.3">
      <c r="A1586" s="2" t="s">
        <v>293</v>
      </c>
      <c r="B1586" t="s">
        <v>79</v>
      </c>
      <c r="C1586" t="b">
        <v>0</v>
      </c>
    </row>
    <row r="1587" spans="1:3" x14ac:dyDescent="0.3">
      <c r="A1587" s="2" t="s">
        <v>293</v>
      </c>
      <c r="B1587" t="s">
        <v>80</v>
      </c>
      <c r="C1587" s="2" t="s">
        <v>636</v>
      </c>
    </row>
    <row r="1588" spans="1:3" x14ac:dyDescent="0.3">
      <c r="A1588" s="2" t="s">
        <v>293</v>
      </c>
      <c r="B1588" t="s">
        <v>85</v>
      </c>
      <c r="C1588">
        <v>8.57</v>
      </c>
    </row>
    <row r="1589" spans="1:3" x14ac:dyDescent="0.3">
      <c r="A1589" s="2" t="s">
        <v>293</v>
      </c>
      <c r="B1589" t="s">
        <v>82</v>
      </c>
      <c r="C1589" s="2" t="s">
        <v>672</v>
      </c>
    </row>
    <row r="1590" spans="1:3" x14ac:dyDescent="0.3">
      <c r="A1590" s="2" t="s">
        <v>293</v>
      </c>
      <c r="B1590" t="s">
        <v>87</v>
      </c>
      <c r="C1590">
        <v>2</v>
      </c>
    </row>
    <row r="1591" spans="1:3" x14ac:dyDescent="0.3">
      <c r="A1591" s="2" t="s">
        <v>293</v>
      </c>
      <c r="B1591" t="s">
        <v>88</v>
      </c>
      <c r="C1591">
        <v>4</v>
      </c>
    </row>
    <row r="1592" spans="1:3" x14ac:dyDescent="0.3">
      <c r="A1592" s="2" t="s">
        <v>293</v>
      </c>
      <c r="B1592" t="s">
        <v>89</v>
      </c>
      <c r="C1592" s="2" t="s">
        <v>107</v>
      </c>
    </row>
    <row r="1593" spans="1:3" x14ac:dyDescent="0.3">
      <c r="A1593" s="2" t="s">
        <v>293</v>
      </c>
      <c r="B1593" t="s">
        <v>93</v>
      </c>
      <c r="C1593">
        <v>1</v>
      </c>
    </row>
    <row r="1594" spans="1:3" x14ac:dyDescent="0.3">
      <c r="A1594" s="2" t="s">
        <v>293</v>
      </c>
      <c r="B1594" t="s">
        <v>94</v>
      </c>
      <c r="C1594" t="b">
        <v>1</v>
      </c>
    </row>
    <row r="1595" spans="1:3" x14ac:dyDescent="0.3">
      <c r="A1595" s="2" t="s">
        <v>293</v>
      </c>
      <c r="B1595" t="s">
        <v>95</v>
      </c>
      <c r="C1595" t="b">
        <v>1</v>
      </c>
    </row>
    <row r="1596" spans="1:3" x14ac:dyDescent="0.3">
      <c r="A1596" s="2" t="s">
        <v>293</v>
      </c>
      <c r="B1596" t="s">
        <v>664</v>
      </c>
      <c r="C1596" s="2" t="s">
        <v>665</v>
      </c>
    </row>
    <row r="1597" spans="1:3" x14ac:dyDescent="0.3">
      <c r="A1597" s="2" t="s">
        <v>293</v>
      </c>
      <c r="B1597" t="s">
        <v>666</v>
      </c>
      <c r="C1597" s="2" t="s">
        <v>673</v>
      </c>
    </row>
    <row r="1598" spans="1:3" x14ac:dyDescent="0.3">
      <c r="A1598" s="2" t="s">
        <v>293</v>
      </c>
      <c r="B1598" t="s">
        <v>96</v>
      </c>
      <c r="C1598" t="b">
        <v>1</v>
      </c>
    </row>
    <row r="1599" spans="1:3" x14ac:dyDescent="0.3">
      <c r="A1599" s="2" t="s">
        <v>293</v>
      </c>
      <c r="B1599" t="s">
        <v>97</v>
      </c>
      <c r="C1599" t="b">
        <v>1</v>
      </c>
    </row>
    <row r="1600" spans="1:3" x14ac:dyDescent="0.3">
      <c r="A1600" s="2" t="s">
        <v>294</v>
      </c>
      <c r="B1600" t="s">
        <v>79</v>
      </c>
      <c r="C1600" t="b">
        <v>0</v>
      </c>
    </row>
    <row r="1601" spans="1:3" x14ac:dyDescent="0.3">
      <c r="A1601" s="2" t="s">
        <v>294</v>
      </c>
      <c r="B1601" t="s">
        <v>80</v>
      </c>
      <c r="C1601" s="2" t="s">
        <v>657</v>
      </c>
    </row>
    <row r="1602" spans="1:3" x14ac:dyDescent="0.3">
      <c r="A1602" s="2" t="s">
        <v>294</v>
      </c>
      <c r="B1602" t="s">
        <v>85</v>
      </c>
      <c r="C1602">
        <v>8.57</v>
      </c>
    </row>
    <row r="1603" spans="1:3" x14ac:dyDescent="0.3">
      <c r="A1603" s="2" t="s">
        <v>294</v>
      </c>
      <c r="B1603" t="s">
        <v>82</v>
      </c>
      <c r="C1603" s="2" t="s">
        <v>672</v>
      </c>
    </row>
    <row r="1604" spans="1:3" x14ac:dyDescent="0.3">
      <c r="A1604" s="2" t="s">
        <v>294</v>
      </c>
      <c r="B1604" t="s">
        <v>87</v>
      </c>
      <c r="C1604">
        <v>2</v>
      </c>
    </row>
    <row r="1605" spans="1:3" x14ac:dyDescent="0.3">
      <c r="A1605" s="2" t="s">
        <v>294</v>
      </c>
      <c r="B1605" t="s">
        <v>88</v>
      </c>
      <c r="C1605">
        <v>4</v>
      </c>
    </row>
    <row r="1606" spans="1:3" x14ac:dyDescent="0.3">
      <c r="A1606" s="2" t="s">
        <v>294</v>
      </c>
      <c r="B1606" t="s">
        <v>89</v>
      </c>
      <c r="C1606" s="2" t="s">
        <v>107</v>
      </c>
    </row>
    <row r="1607" spans="1:3" x14ac:dyDescent="0.3">
      <c r="A1607" s="2" t="s">
        <v>294</v>
      </c>
      <c r="B1607" t="s">
        <v>93</v>
      </c>
      <c r="C1607">
        <v>1</v>
      </c>
    </row>
    <row r="1608" spans="1:3" x14ac:dyDescent="0.3">
      <c r="A1608" s="2" t="s">
        <v>294</v>
      </c>
      <c r="B1608" t="s">
        <v>94</v>
      </c>
      <c r="C1608" t="b">
        <v>1</v>
      </c>
    </row>
    <row r="1609" spans="1:3" x14ac:dyDescent="0.3">
      <c r="A1609" s="2" t="s">
        <v>294</v>
      </c>
      <c r="B1609" t="s">
        <v>95</v>
      </c>
      <c r="C1609" t="b">
        <v>1</v>
      </c>
    </row>
    <row r="1610" spans="1:3" x14ac:dyDescent="0.3">
      <c r="A1610" s="2" t="s">
        <v>294</v>
      </c>
      <c r="B1610" t="s">
        <v>664</v>
      </c>
      <c r="C1610" s="2" t="s">
        <v>665</v>
      </c>
    </row>
    <row r="1611" spans="1:3" x14ac:dyDescent="0.3">
      <c r="A1611" s="2" t="s">
        <v>294</v>
      </c>
      <c r="B1611" t="s">
        <v>666</v>
      </c>
      <c r="C1611" s="2" t="s">
        <v>673</v>
      </c>
    </row>
    <row r="1612" spans="1:3" x14ac:dyDescent="0.3">
      <c r="A1612" s="2" t="s">
        <v>294</v>
      </c>
      <c r="B1612" t="s">
        <v>96</v>
      </c>
      <c r="C1612" t="b">
        <v>1</v>
      </c>
    </row>
    <row r="1613" spans="1:3" x14ac:dyDescent="0.3">
      <c r="A1613" s="2" t="s">
        <v>294</v>
      </c>
      <c r="B1613" t="s">
        <v>97</v>
      </c>
      <c r="C1613" t="b">
        <v>1</v>
      </c>
    </row>
    <row r="1614" spans="1:3" x14ac:dyDescent="0.3">
      <c r="A1614" s="2" t="s">
        <v>295</v>
      </c>
      <c r="B1614" t="s">
        <v>79</v>
      </c>
      <c r="C1614" t="b">
        <v>0</v>
      </c>
    </row>
    <row r="1615" spans="1:3" x14ac:dyDescent="0.3">
      <c r="A1615" s="2" t="s">
        <v>295</v>
      </c>
      <c r="B1615" t="s">
        <v>80</v>
      </c>
      <c r="C1615" s="2" t="s">
        <v>658</v>
      </c>
    </row>
    <row r="1616" spans="1:3" x14ac:dyDescent="0.3">
      <c r="A1616" s="2" t="s">
        <v>295</v>
      </c>
      <c r="B1616" t="s">
        <v>85</v>
      </c>
      <c r="C1616">
        <v>8.57</v>
      </c>
    </row>
    <row r="1617" spans="1:3" x14ac:dyDescent="0.3">
      <c r="A1617" s="2" t="s">
        <v>295</v>
      </c>
      <c r="B1617" t="s">
        <v>82</v>
      </c>
      <c r="C1617" s="2" t="s">
        <v>672</v>
      </c>
    </row>
    <row r="1618" spans="1:3" x14ac:dyDescent="0.3">
      <c r="A1618" s="2" t="s">
        <v>295</v>
      </c>
      <c r="B1618" t="s">
        <v>87</v>
      </c>
      <c r="C1618">
        <v>2</v>
      </c>
    </row>
    <row r="1619" spans="1:3" x14ac:dyDescent="0.3">
      <c r="A1619" s="2" t="s">
        <v>295</v>
      </c>
      <c r="B1619" t="s">
        <v>88</v>
      </c>
      <c r="C1619">
        <v>4</v>
      </c>
    </row>
    <row r="1620" spans="1:3" x14ac:dyDescent="0.3">
      <c r="A1620" s="2" t="s">
        <v>295</v>
      </c>
      <c r="B1620" t="s">
        <v>89</v>
      </c>
      <c r="C1620" s="2" t="s">
        <v>107</v>
      </c>
    </row>
    <row r="1621" spans="1:3" x14ac:dyDescent="0.3">
      <c r="A1621" s="2" t="s">
        <v>295</v>
      </c>
      <c r="B1621" t="s">
        <v>93</v>
      </c>
      <c r="C1621">
        <v>1</v>
      </c>
    </row>
    <row r="1622" spans="1:3" x14ac:dyDescent="0.3">
      <c r="A1622" s="2" t="s">
        <v>295</v>
      </c>
      <c r="B1622" t="s">
        <v>94</v>
      </c>
      <c r="C1622" t="b">
        <v>1</v>
      </c>
    </row>
    <row r="1623" spans="1:3" x14ac:dyDescent="0.3">
      <c r="A1623" s="2" t="s">
        <v>295</v>
      </c>
      <c r="B1623" t="s">
        <v>95</v>
      </c>
      <c r="C1623" t="b">
        <v>1</v>
      </c>
    </row>
    <row r="1624" spans="1:3" x14ac:dyDescent="0.3">
      <c r="A1624" s="2" t="s">
        <v>295</v>
      </c>
      <c r="B1624" t="s">
        <v>664</v>
      </c>
      <c r="C1624" s="2" t="s">
        <v>665</v>
      </c>
    </row>
    <row r="1625" spans="1:3" x14ac:dyDescent="0.3">
      <c r="A1625" s="2" t="s">
        <v>295</v>
      </c>
      <c r="B1625" t="s">
        <v>666</v>
      </c>
      <c r="C1625" s="2" t="s">
        <v>673</v>
      </c>
    </row>
    <row r="1626" spans="1:3" x14ac:dyDescent="0.3">
      <c r="A1626" s="2" t="s">
        <v>295</v>
      </c>
      <c r="B1626" t="s">
        <v>96</v>
      </c>
      <c r="C1626" t="b">
        <v>1</v>
      </c>
    </row>
    <row r="1627" spans="1:3" x14ac:dyDescent="0.3">
      <c r="A1627" s="2" t="s">
        <v>295</v>
      </c>
      <c r="B1627" t="s">
        <v>97</v>
      </c>
      <c r="C1627" t="b">
        <v>1</v>
      </c>
    </row>
    <row r="1628" spans="1:3" x14ac:dyDescent="0.3">
      <c r="A1628" s="2" t="s">
        <v>296</v>
      </c>
      <c r="B1628" t="s">
        <v>79</v>
      </c>
      <c r="C1628" t="b">
        <v>0</v>
      </c>
    </row>
    <row r="1629" spans="1:3" x14ac:dyDescent="0.3">
      <c r="A1629" s="2" t="s">
        <v>296</v>
      </c>
      <c r="B1629" t="s">
        <v>80</v>
      </c>
      <c r="C1629" s="2" t="s">
        <v>659</v>
      </c>
    </row>
    <row r="1630" spans="1:3" x14ac:dyDescent="0.3">
      <c r="A1630" s="2" t="s">
        <v>296</v>
      </c>
      <c r="B1630" t="s">
        <v>85</v>
      </c>
      <c r="C1630">
        <v>8.57</v>
      </c>
    </row>
    <row r="1631" spans="1:3" x14ac:dyDescent="0.3">
      <c r="A1631" s="2" t="s">
        <v>296</v>
      </c>
      <c r="B1631" t="s">
        <v>82</v>
      </c>
      <c r="C1631" s="2" t="s">
        <v>672</v>
      </c>
    </row>
    <row r="1632" spans="1:3" x14ac:dyDescent="0.3">
      <c r="A1632" s="2" t="s">
        <v>296</v>
      </c>
      <c r="B1632" t="s">
        <v>87</v>
      </c>
      <c r="C1632">
        <v>2</v>
      </c>
    </row>
    <row r="1633" spans="1:3" x14ac:dyDescent="0.3">
      <c r="A1633" s="2" t="s">
        <v>296</v>
      </c>
      <c r="B1633" t="s">
        <v>88</v>
      </c>
      <c r="C1633">
        <v>4</v>
      </c>
    </row>
    <row r="1634" spans="1:3" x14ac:dyDescent="0.3">
      <c r="A1634" s="2" t="s">
        <v>296</v>
      </c>
      <c r="B1634" t="s">
        <v>89</v>
      </c>
      <c r="C1634" s="2" t="s">
        <v>107</v>
      </c>
    </row>
    <row r="1635" spans="1:3" x14ac:dyDescent="0.3">
      <c r="A1635" s="2" t="s">
        <v>296</v>
      </c>
      <c r="B1635" t="s">
        <v>93</v>
      </c>
      <c r="C1635">
        <v>1</v>
      </c>
    </row>
    <row r="1636" spans="1:3" x14ac:dyDescent="0.3">
      <c r="A1636" s="2" t="s">
        <v>296</v>
      </c>
      <c r="B1636" t="s">
        <v>94</v>
      </c>
      <c r="C1636" t="b">
        <v>1</v>
      </c>
    </row>
    <row r="1637" spans="1:3" x14ac:dyDescent="0.3">
      <c r="A1637" s="2" t="s">
        <v>296</v>
      </c>
      <c r="B1637" t="s">
        <v>95</v>
      </c>
      <c r="C1637" t="b">
        <v>1</v>
      </c>
    </row>
    <row r="1638" spans="1:3" x14ac:dyDescent="0.3">
      <c r="A1638" s="2" t="s">
        <v>296</v>
      </c>
      <c r="B1638" t="s">
        <v>664</v>
      </c>
      <c r="C1638" s="2" t="s">
        <v>665</v>
      </c>
    </row>
    <row r="1639" spans="1:3" x14ac:dyDescent="0.3">
      <c r="A1639" s="2" t="s">
        <v>296</v>
      </c>
      <c r="B1639" t="s">
        <v>666</v>
      </c>
      <c r="C1639" s="2" t="s">
        <v>673</v>
      </c>
    </row>
    <row r="1640" spans="1:3" x14ac:dyDescent="0.3">
      <c r="A1640" s="2" t="s">
        <v>296</v>
      </c>
      <c r="B1640" t="s">
        <v>96</v>
      </c>
      <c r="C1640" t="b">
        <v>1</v>
      </c>
    </row>
    <row r="1641" spans="1:3" x14ac:dyDescent="0.3">
      <c r="A1641" s="2" t="s">
        <v>296</v>
      </c>
      <c r="B1641" t="s">
        <v>97</v>
      </c>
      <c r="C1641" t="b">
        <v>1</v>
      </c>
    </row>
    <row r="1642" spans="1:3" x14ac:dyDescent="0.3">
      <c r="A1642" s="2" t="s">
        <v>297</v>
      </c>
      <c r="B1642" t="s">
        <v>79</v>
      </c>
      <c r="C1642" t="b">
        <v>0</v>
      </c>
    </row>
    <row r="1643" spans="1:3" x14ac:dyDescent="0.3">
      <c r="A1643" s="2" t="s">
        <v>297</v>
      </c>
      <c r="B1643" t="s">
        <v>80</v>
      </c>
      <c r="C1643" s="2" t="s">
        <v>660</v>
      </c>
    </row>
    <row r="1644" spans="1:3" x14ac:dyDescent="0.3">
      <c r="A1644" s="2" t="s">
        <v>297</v>
      </c>
      <c r="B1644" t="s">
        <v>85</v>
      </c>
      <c r="C1644">
        <v>8.57</v>
      </c>
    </row>
    <row r="1645" spans="1:3" x14ac:dyDescent="0.3">
      <c r="A1645" s="2" t="s">
        <v>297</v>
      </c>
      <c r="B1645" t="s">
        <v>82</v>
      </c>
      <c r="C1645" s="2" t="s">
        <v>672</v>
      </c>
    </row>
    <row r="1646" spans="1:3" x14ac:dyDescent="0.3">
      <c r="A1646" s="2" t="s">
        <v>297</v>
      </c>
      <c r="B1646" t="s">
        <v>87</v>
      </c>
      <c r="C1646">
        <v>2</v>
      </c>
    </row>
    <row r="1647" spans="1:3" x14ac:dyDescent="0.3">
      <c r="A1647" s="2" t="s">
        <v>297</v>
      </c>
      <c r="B1647" t="s">
        <v>88</v>
      </c>
      <c r="C1647">
        <v>4</v>
      </c>
    </row>
    <row r="1648" spans="1:3" x14ac:dyDescent="0.3">
      <c r="A1648" s="2" t="s">
        <v>297</v>
      </c>
      <c r="B1648" t="s">
        <v>89</v>
      </c>
      <c r="C1648" s="2" t="s">
        <v>107</v>
      </c>
    </row>
    <row r="1649" spans="1:3" x14ac:dyDescent="0.3">
      <c r="A1649" s="2" t="s">
        <v>297</v>
      </c>
      <c r="B1649" t="s">
        <v>93</v>
      </c>
      <c r="C1649">
        <v>1</v>
      </c>
    </row>
    <row r="1650" spans="1:3" x14ac:dyDescent="0.3">
      <c r="A1650" s="2" t="s">
        <v>297</v>
      </c>
      <c r="B1650" t="s">
        <v>94</v>
      </c>
      <c r="C1650" t="b">
        <v>1</v>
      </c>
    </row>
    <row r="1651" spans="1:3" x14ac:dyDescent="0.3">
      <c r="A1651" s="2" t="s">
        <v>297</v>
      </c>
      <c r="B1651" t="s">
        <v>95</v>
      </c>
      <c r="C1651" t="b">
        <v>1</v>
      </c>
    </row>
    <row r="1652" spans="1:3" x14ac:dyDescent="0.3">
      <c r="A1652" s="2" t="s">
        <v>297</v>
      </c>
      <c r="B1652" t="s">
        <v>664</v>
      </c>
      <c r="C1652" s="2" t="s">
        <v>665</v>
      </c>
    </row>
    <row r="1653" spans="1:3" x14ac:dyDescent="0.3">
      <c r="A1653" s="2" t="s">
        <v>297</v>
      </c>
      <c r="B1653" t="s">
        <v>666</v>
      </c>
      <c r="C1653" s="2" t="s">
        <v>673</v>
      </c>
    </row>
    <row r="1654" spans="1:3" x14ac:dyDescent="0.3">
      <c r="A1654" s="2" t="s">
        <v>297</v>
      </c>
      <c r="B1654" t="s">
        <v>96</v>
      </c>
      <c r="C1654" t="b">
        <v>1</v>
      </c>
    </row>
    <row r="1655" spans="1:3" x14ac:dyDescent="0.3">
      <c r="A1655" s="2" t="s">
        <v>297</v>
      </c>
      <c r="B1655" t="s">
        <v>97</v>
      </c>
      <c r="C1655" t="b">
        <v>1</v>
      </c>
    </row>
    <row r="1656" spans="1:3" x14ac:dyDescent="0.3">
      <c r="A1656" s="2" t="s">
        <v>298</v>
      </c>
      <c r="B1656" t="s">
        <v>79</v>
      </c>
      <c r="C1656" t="b">
        <v>0</v>
      </c>
    </row>
    <row r="1657" spans="1:3" x14ac:dyDescent="0.3">
      <c r="A1657" s="2" t="s">
        <v>298</v>
      </c>
      <c r="B1657" t="s">
        <v>80</v>
      </c>
      <c r="C1657" s="2" t="s">
        <v>661</v>
      </c>
    </row>
    <row r="1658" spans="1:3" x14ac:dyDescent="0.3">
      <c r="A1658" s="2" t="s">
        <v>298</v>
      </c>
      <c r="B1658" t="s">
        <v>85</v>
      </c>
      <c r="C1658">
        <v>8.57</v>
      </c>
    </row>
    <row r="1659" spans="1:3" x14ac:dyDescent="0.3">
      <c r="A1659" s="2" t="s">
        <v>298</v>
      </c>
      <c r="B1659" t="s">
        <v>82</v>
      </c>
      <c r="C1659" s="2" t="s">
        <v>672</v>
      </c>
    </row>
    <row r="1660" spans="1:3" x14ac:dyDescent="0.3">
      <c r="A1660" s="2" t="s">
        <v>298</v>
      </c>
      <c r="B1660" t="s">
        <v>87</v>
      </c>
      <c r="C1660">
        <v>2</v>
      </c>
    </row>
    <row r="1661" spans="1:3" x14ac:dyDescent="0.3">
      <c r="A1661" s="2" t="s">
        <v>298</v>
      </c>
      <c r="B1661" t="s">
        <v>88</v>
      </c>
      <c r="C1661">
        <v>4</v>
      </c>
    </row>
    <row r="1662" spans="1:3" x14ac:dyDescent="0.3">
      <c r="A1662" s="2" t="s">
        <v>298</v>
      </c>
      <c r="B1662" t="s">
        <v>89</v>
      </c>
      <c r="C1662" s="2" t="s">
        <v>107</v>
      </c>
    </row>
    <row r="1663" spans="1:3" x14ac:dyDescent="0.3">
      <c r="A1663" s="2" t="s">
        <v>298</v>
      </c>
      <c r="B1663" t="s">
        <v>93</v>
      </c>
      <c r="C1663">
        <v>1</v>
      </c>
    </row>
    <row r="1664" spans="1:3" x14ac:dyDescent="0.3">
      <c r="A1664" s="2" t="s">
        <v>298</v>
      </c>
      <c r="B1664" t="s">
        <v>94</v>
      </c>
      <c r="C1664" t="b">
        <v>1</v>
      </c>
    </row>
    <row r="1665" spans="1:3" x14ac:dyDescent="0.3">
      <c r="A1665" s="2" t="s">
        <v>298</v>
      </c>
      <c r="B1665" t="s">
        <v>95</v>
      </c>
      <c r="C1665" t="b">
        <v>1</v>
      </c>
    </row>
    <row r="1666" spans="1:3" x14ac:dyDescent="0.3">
      <c r="A1666" s="2" t="s">
        <v>298</v>
      </c>
      <c r="B1666" t="s">
        <v>664</v>
      </c>
      <c r="C1666" s="2" t="s">
        <v>665</v>
      </c>
    </row>
    <row r="1667" spans="1:3" x14ac:dyDescent="0.3">
      <c r="A1667" s="2" t="s">
        <v>298</v>
      </c>
      <c r="B1667" t="s">
        <v>666</v>
      </c>
      <c r="C1667" s="2" t="s">
        <v>673</v>
      </c>
    </row>
    <row r="1668" spans="1:3" x14ac:dyDescent="0.3">
      <c r="A1668" s="2" t="s">
        <v>298</v>
      </c>
      <c r="B1668" t="s">
        <v>96</v>
      </c>
      <c r="C1668" t="b">
        <v>1</v>
      </c>
    </row>
    <row r="1669" spans="1:3" x14ac:dyDescent="0.3">
      <c r="A1669" s="2" t="s">
        <v>298</v>
      </c>
      <c r="B1669" t="s">
        <v>97</v>
      </c>
      <c r="C1669" t="b">
        <v>1</v>
      </c>
    </row>
    <row r="1670" spans="1:3" x14ac:dyDescent="0.3">
      <c r="A1670" s="2" t="s">
        <v>299</v>
      </c>
      <c r="B1670" t="s">
        <v>79</v>
      </c>
      <c r="C1670" t="b">
        <v>0</v>
      </c>
    </row>
    <row r="1671" spans="1:3" x14ac:dyDescent="0.3">
      <c r="A1671" s="2" t="s">
        <v>299</v>
      </c>
      <c r="B1671" t="s">
        <v>80</v>
      </c>
      <c r="C1671" s="2" t="s">
        <v>674</v>
      </c>
    </row>
    <row r="1672" spans="1:3" x14ac:dyDescent="0.3">
      <c r="A1672" s="2" t="s">
        <v>299</v>
      </c>
      <c r="B1672" t="s">
        <v>85</v>
      </c>
      <c r="C1672">
        <v>8.57</v>
      </c>
    </row>
    <row r="1673" spans="1:3" x14ac:dyDescent="0.3">
      <c r="A1673" s="2" t="s">
        <v>299</v>
      </c>
      <c r="B1673" t="s">
        <v>82</v>
      </c>
      <c r="C1673" s="2" t="s">
        <v>672</v>
      </c>
    </row>
    <row r="1674" spans="1:3" x14ac:dyDescent="0.3">
      <c r="A1674" s="2" t="s">
        <v>299</v>
      </c>
      <c r="B1674" t="s">
        <v>87</v>
      </c>
      <c r="C1674">
        <v>2</v>
      </c>
    </row>
    <row r="1675" spans="1:3" x14ac:dyDescent="0.3">
      <c r="A1675" s="2" t="s">
        <v>299</v>
      </c>
      <c r="B1675" t="s">
        <v>88</v>
      </c>
      <c r="C1675">
        <v>4</v>
      </c>
    </row>
    <row r="1676" spans="1:3" x14ac:dyDescent="0.3">
      <c r="A1676" s="2" t="s">
        <v>299</v>
      </c>
      <c r="B1676" t="s">
        <v>89</v>
      </c>
      <c r="C1676" s="2" t="s">
        <v>107</v>
      </c>
    </row>
    <row r="1677" spans="1:3" x14ac:dyDescent="0.3">
      <c r="A1677" s="2" t="s">
        <v>299</v>
      </c>
      <c r="B1677" t="s">
        <v>93</v>
      </c>
      <c r="C1677">
        <v>1</v>
      </c>
    </row>
    <row r="1678" spans="1:3" x14ac:dyDescent="0.3">
      <c r="A1678" s="2" t="s">
        <v>299</v>
      </c>
      <c r="B1678" t="s">
        <v>94</v>
      </c>
      <c r="C1678" t="b">
        <v>1</v>
      </c>
    </row>
    <row r="1679" spans="1:3" x14ac:dyDescent="0.3">
      <c r="A1679" s="2" t="s">
        <v>299</v>
      </c>
      <c r="B1679" t="s">
        <v>95</v>
      </c>
      <c r="C1679" t="b">
        <v>1</v>
      </c>
    </row>
    <row r="1680" spans="1:3" x14ac:dyDescent="0.3">
      <c r="A1680" s="2" t="s">
        <v>299</v>
      </c>
      <c r="B1680" t="s">
        <v>664</v>
      </c>
      <c r="C1680" s="2" t="s">
        <v>665</v>
      </c>
    </row>
    <row r="1681" spans="1:3" x14ac:dyDescent="0.3">
      <c r="A1681" s="2" t="s">
        <v>299</v>
      </c>
      <c r="B1681" t="s">
        <v>666</v>
      </c>
      <c r="C1681" s="2" t="s">
        <v>673</v>
      </c>
    </row>
    <row r="1682" spans="1:3" x14ac:dyDescent="0.3">
      <c r="A1682" s="2" t="s">
        <v>299</v>
      </c>
      <c r="B1682" t="s">
        <v>96</v>
      </c>
      <c r="C1682" t="b">
        <v>1</v>
      </c>
    </row>
    <row r="1683" spans="1:3" x14ac:dyDescent="0.3">
      <c r="A1683" s="2" t="s">
        <v>299</v>
      </c>
      <c r="B1683" t="s">
        <v>97</v>
      </c>
      <c r="C1683" t="b">
        <v>1</v>
      </c>
    </row>
    <row r="1684" spans="1:3" x14ac:dyDescent="0.3">
      <c r="A1684" s="2" t="s">
        <v>59</v>
      </c>
      <c r="B1684" t="s">
        <v>637</v>
      </c>
      <c r="C1684" t="b">
        <v>1</v>
      </c>
    </row>
    <row r="1685" spans="1:3" x14ac:dyDescent="0.3">
      <c r="A1685" s="2" t="s">
        <v>59</v>
      </c>
      <c r="B1685" t="s">
        <v>638</v>
      </c>
      <c r="C1685" s="2" t="s">
        <v>675</v>
      </c>
    </row>
    <row r="1686" spans="1:3" x14ac:dyDescent="0.3">
      <c r="A1686" s="2" t="s">
        <v>59</v>
      </c>
      <c r="B1686" t="s">
        <v>640</v>
      </c>
      <c r="C1686">
        <v>2</v>
      </c>
    </row>
    <row r="1687" spans="1:3" x14ac:dyDescent="0.3">
      <c r="A1687" s="2" t="s">
        <v>59</v>
      </c>
      <c r="B1687" t="s">
        <v>641</v>
      </c>
      <c r="C1687">
        <v>1</v>
      </c>
    </row>
    <row r="1688" spans="1:3" x14ac:dyDescent="0.3">
      <c r="A1688" s="2" t="s">
        <v>59</v>
      </c>
      <c r="B1688" t="s">
        <v>642</v>
      </c>
      <c r="C1688" s="2" t="s">
        <v>676</v>
      </c>
    </row>
    <row r="1689" spans="1:3" x14ac:dyDescent="0.3">
      <c r="A1689" s="2" t="s">
        <v>59</v>
      </c>
      <c r="B1689" t="s">
        <v>677</v>
      </c>
      <c r="C1689" t="b">
        <v>1</v>
      </c>
    </row>
    <row r="1690" spans="1:3" x14ac:dyDescent="0.3">
      <c r="A1690" s="2" t="s">
        <v>59</v>
      </c>
      <c r="B1690" t="s">
        <v>678</v>
      </c>
      <c r="C1690" s="2" t="s">
        <v>675</v>
      </c>
    </row>
    <row r="1691" spans="1:3" x14ac:dyDescent="0.3">
      <c r="A1691" s="2" t="s">
        <v>59</v>
      </c>
      <c r="B1691" t="s">
        <v>679</v>
      </c>
      <c r="C1691">
        <v>2</v>
      </c>
    </row>
    <row r="1692" spans="1:3" x14ac:dyDescent="0.3">
      <c r="A1692" s="2" t="s">
        <v>59</v>
      </c>
      <c r="B1692" t="s">
        <v>680</v>
      </c>
      <c r="C1692">
        <v>2</v>
      </c>
    </row>
    <row r="1693" spans="1:3" x14ac:dyDescent="0.3">
      <c r="A1693" s="2" t="s">
        <v>59</v>
      </c>
      <c r="B1693" t="s">
        <v>681</v>
      </c>
      <c r="C1693" s="2" t="s">
        <v>682</v>
      </c>
    </row>
    <row r="1694" spans="1:3" x14ac:dyDescent="0.3">
      <c r="A1694" s="2" t="s">
        <v>59</v>
      </c>
      <c r="B1694" t="s">
        <v>683</v>
      </c>
      <c r="C1694" t="b">
        <v>1</v>
      </c>
    </row>
    <row r="1695" spans="1:3" x14ac:dyDescent="0.3">
      <c r="A1695" s="2" t="s">
        <v>59</v>
      </c>
      <c r="B1695" t="s">
        <v>684</v>
      </c>
      <c r="C1695" t="b">
        <v>1</v>
      </c>
    </row>
    <row r="1696" spans="1:3" x14ac:dyDescent="0.3">
      <c r="A1696" s="2" t="s">
        <v>59</v>
      </c>
      <c r="B1696" t="s">
        <v>685</v>
      </c>
      <c r="C1696" s="2" t="s">
        <v>675</v>
      </c>
    </row>
    <row r="1697" spans="1:3" x14ac:dyDescent="0.3">
      <c r="A1697" s="2" t="s">
        <v>59</v>
      </c>
      <c r="B1697" t="s">
        <v>686</v>
      </c>
      <c r="C1697">
        <v>2</v>
      </c>
    </row>
    <row r="1698" spans="1:3" x14ac:dyDescent="0.3">
      <c r="A1698" s="2" t="s">
        <v>59</v>
      </c>
      <c r="B1698" t="s">
        <v>687</v>
      </c>
      <c r="C1698">
        <v>3</v>
      </c>
    </row>
    <row r="1699" spans="1:3" x14ac:dyDescent="0.3">
      <c r="A1699" s="2" t="s">
        <v>59</v>
      </c>
      <c r="B1699" t="s">
        <v>688</v>
      </c>
      <c r="C1699" s="2" t="s">
        <v>689</v>
      </c>
    </row>
    <row r="1700" spans="1:3" x14ac:dyDescent="0.3">
      <c r="A1700" s="2" t="s">
        <v>59</v>
      </c>
      <c r="B1700" t="s">
        <v>690</v>
      </c>
      <c r="C1700" t="b">
        <v>1</v>
      </c>
    </row>
    <row r="1701" spans="1:3" x14ac:dyDescent="0.3">
      <c r="A1701" s="2" t="s">
        <v>59</v>
      </c>
      <c r="B1701" t="s">
        <v>691</v>
      </c>
      <c r="C1701">
        <v>16777215</v>
      </c>
    </row>
    <row r="1702" spans="1:3" x14ac:dyDescent="0.3">
      <c r="A1702" s="2" t="s">
        <v>59</v>
      </c>
      <c r="B1702" t="s">
        <v>692</v>
      </c>
      <c r="C1702">
        <v>1</v>
      </c>
    </row>
    <row r="1703" spans="1:3" x14ac:dyDescent="0.3">
      <c r="A1703" s="2" t="s">
        <v>59</v>
      </c>
      <c r="B1703" t="s">
        <v>693</v>
      </c>
      <c r="C1703">
        <v>0</v>
      </c>
    </row>
    <row r="1704" spans="1:3" x14ac:dyDescent="0.3">
      <c r="A1704" s="2" t="s">
        <v>59</v>
      </c>
      <c r="B1704" t="s">
        <v>694</v>
      </c>
      <c r="C1704">
        <v>6299904</v>
      </c>
    </row>
    <row r="1705" spans="1:3" x14ac:dyDescent="0.3">
      <c r="A1705" s="2" t="s">
        <v>59</v>
      </c>
      <c r="B1705" t="s">
        <v>695</v>
      </c>
      <c r="C1705" t="b">
        <v>1</v>
      </c>
    </row>
    <row r="1706" spans="1:3" x14ac:dyDescent="0.3">
      <c r="A1706" s="2" t="s">
        <v>59</v>
      </c>
      <c r="B1706" t="s">
        <v>696</v>
      </c>
      <c r="C1706" s="2" t="s">
        <v>675</v>
      </c>
    </row>
    <row r="1707" spans="1:3" x14ac:dyDescent="0.3">
      <c r="A1707" s="2" t="s">
        <v>59</v>
      </c>
      <c r="B1707" t="s">
        <v>697</v>
      </c>
      <c r="C1707">
        <v>2</v>
      </c>
    </row>
    <row r="1708" spans="1:3" x14ac:dyDescent="0.3">
      <c r="A1708" s="2" t="s">
        <v>59</v>
      </c>
      <c r="B1708" t="s">
        <v>698</v>
      </c>
      <c r="C1708">
        <v>4</v>
      </c>
    </row>
    <row r="1709" spans="1:3" x14ac:dyDescent="0.3">
      <c r="A1709" s="2" t="s">
        <v>59</v>
      </c>
      <c r="B1709" t="s">
        <v>699</v>
      </c>
      <c r="C1709" s="2" t="s">
        <v>700</v>
      </c>
    </row>
    <row r="1710" spans="1:3" x14ac:dyDescent="0.3">
      <c r="A1710" s="2" t="s">
        <v>59</v>
      </c>
      <c r="B1710" t="s">
        <v>701</v>
      </c>
      <c r="C1710" t="b">
        <v>1</v>
      </c>
    </row>
    <row r="1711" spans="1:3" x14ac:dyDescent="0.3">
      <c r="A1711" s="2" t="s">
        <v>59</v>
      </c>
      <c r="B1711" t="s">
        <v>702</v>
      </c>
      <c r="C1711">
        <v>16777215</v>
      </c>
    </row>
    <row r="1712" spans="1:3" x14ac:dyDescent="0.3">
      <c r="A1712" s="2" t="s">
        <v>59</v>
      </c>
      <c r="B1712" t="s">
        <v>703</v>
      </c>
      <c r="C1712">
        <v>1</v>
      </c>
    </row>
    <row r="1713" spans="1:24" x14ac:dyDescent="0.3">
      <c r="A1713" s="2" t="s">
        <v>59</v>
      </c>
      <c r="B1713" t="s">
        <v>704</v>
      </c>
      <c r="C1713">
        <v>0</v>
      </c>
    </row>
    <row r="1714" spans="1:24" x14ac:dyDescent="0.3">
      <c r="A1714" s="2" t="s">
        <v>59</v>
      </c>
      <c r="B1714" t="s">
        <v>705</v>
      </c>
      <c r="C1714">
        <v>6773025</v>
      </c>
    </row>
    <row r="1715" spans="1:24" x14ac:dyDescent="0.3">
      <c r="A1715" s="2" t="s">
        <v>286</v>
      </c>
      <c r="B1715" t="s">
        <v>389</v>
      </c>
      <c r="C1715" s="2" t="s">
        <v>390</v>
      </c>
    </row>
    <row r="1716" spans="1:24" x14ac:dyDescent="0.3">
      <c r="A1716" s="2" t="s">
        <v>71</v>
      </c>
      <c r="B1716" t="s">
        <v>649</v>
      </c>
      <c r="C1716">
        <v>10498160</v>
      </c>
    </row>
    <row r="1717" spans="1:24" x14ac:dyDescent="0.3">
      <c r="A1717" s="2" t="s">
        <v>71</v>
      </c>
      <c r="B1717" t="s">
        <v>120</v>
      </c>
      <c r="C1717" t="b">
        <v>0</v>
      </c>
    </row>
    <row r="1718" spans="1:24" x14ac:dyDescent="0.3">
      <c r="A1718" s="2" t="s">
        <v>71</v>
      </c>
      <c r="B1718" t="s">
        <v>121</v>
      </c>
      <c r="C1718" t="b">
        <v>1</v>
      </c>
    </row>
    <row r="1719" spans="1:24" x14ac:dyDescent="0.3">
      <c r="A1719" s="2" t="s">
        <v>71</v>
      </c>
      <c r="B1719" t="s">
        <v>122</v>
      </c>
      <c r="C1719" t="b">
        <v>1</v>
      </c>
    </row>
    <row r="1720" spans="1:24" x14ac:dyDescent="0.3">
      <c r="A1720" s="2" t="s">
        <v>71</v>
      </c>
      <c r="B1720" t="s">
        <v>123</v>
      </c>
      <c r="C1720">
        <v>0</v>
      </c>
    </row>
    <row r="1721" spans="1:24" x14ac:dyDescent="0.3">
      <c r="A1721" s="2" t="s">
        <v>71</v>
      </c>
      <c r="B1721" t="s">
        <v>124</v>
      </c>
      <c r="C1721">
        <v>-2</v>
      </c>
    </row>
    <row r="1722" spans="1:24" x14ac:dyDescent="0.3">
      <c r="A1722" s="2" t="s">
        <v>71</v>
      </c>
      <c r="B1722" t="s">
        <v>125</v>
      </c>
      <c r="C1722">
        <v>1</v>
      </c>
    </row>
    <row r="1723" spans="1:24" x14ac:dyDescent="0.3">
      <c r="A1723" s="2" t="s">
        <v>71</v>
      </c>
      <c r="B1723" t="s">
        <v>126</v>
      </c>
      <c r="C1723">
        <v>1</v>
      </c>
    </row>
    <row r="1724" spans="1:24" x14ac:dyDescent="0.3">
      <c r="A1724" s="2" t="s">
        <v>71</v>
      </c>
      <c r="B1724" t="s">
        <v>127</v>
      </c>
      <c r="C1724">
        <v>1</v>
      </c>
    </row>
    <row r="1725" spans="1:24" x14ac:dyDescent="0.3">
      <c r="A1725" t="s">
        <v>706</v>
      </c>
    </row>
    <row r="1726" spans="1:24" x14ac:dyDescent="0.3">
      <c r="A1726" t="s">
        <v>717</v>
      </c>
    </row>
    <row r="1727" spans="1:24" x14ac:dyDescent="0.3">
      <c r="D1727" s="2" t="s">
        <v>65</v>
      </c>
      <c r="E1727">
        <v>1</v>
      </c>
      <c r="G1727" t="b">
        <v>0</v>
      </c>
      <c r="H1727" t="b">
        <v>1</v>
      </c>
      <c r="I1727" t="b">
        <v>0</v>
      </c>
      <c r="J1727" t="s">
        <v>3</v>
      </c>
      <c r="L1727">
        <v>10</v>
      </c>
      <c r="M1727">
        <v>0</v>
      </c>
      <c r="N1727" t="b">
        <v>1</v>
      </c>
      <c r="O1727" t="s">
        <v>65</v>
      </c>
      <c r="V1727" t="b">
        <v>0</v>
      </c>
      <c r="W1727" t="b">
        <v>1</v>
      </c>
    </row>
    <row r="1728" spans="1:24" x14ac:dyDescent="0.3">
      <c r="D1728" s="2" t="s">
        <v>27</v>
      </c>
      <c r="E1728">
        <v>2</v>
      </c>
      <c r="G1728" t="b">
        <v>0</v>
      </c>
      <c r="H1728" t="b">
        <v>0</v>
      </c>
      <c r="I1728" t="b">
        <v>0</v>
      </c>
      <c r="J1728" t="s">
        <v>3</v>
      </c>
      <c r="L1728">
        <v>10</v>
      </c>
      <c r="M1728">
        <v>0</v>
      </c>
      <c r="N1728" t="b">
        <v>0</v>
      </c>
      <c r="O1728" t="s">
        <v>27</v>
      </c>
      <c r="V1728" t="b">
        <v>0</v>
      </c>
      <c r="W1728" t="b">
        <v>1</v>
      </c>
      <c r="X1728" t="s">
        <v>52</v>
      </c>
    </row>
    <row r="1729" spans="4:24" x14ac:dyDescent="0.3">
      <c r="D1729" s="2" t="s">
        <v>26</v>
      </c>
      <c r="E1729">
        <v>3</v>
      </c>
      <c r="G1729" t="b">
        <v>0</v>
      </c>
      <c r="H1729" t="b">
        <v>0</v>
      </c>
      <c r="I1729" t="b">
        <v>0</v>
      </c>
      <c r="J1729" t="s">
        <v>3</v>
      </c>
      <c r="L1729">
        <v>10</v>
      </c>
      <c r="M1729">
        <v>0</v>
      </c>
      <c r="N1729" t="b">
        <v>0</v>
      </c>
      <c r="O1729" t="s">
        <v>26</v>
      </c>
      <c r="V1729" t="b">
        <v>0</v>
      </c>
      <c r="W1729" t="b">
        <v>1</v>
      </c>
      <c r="X1729" t="s">
        <v>52</v>
      </c>
    </row>
    <row r="1730" spans="4:24" x14ac:dyDescent="0.3">
      <c r="D1730" s="2" t="s">
        <v>28</v>
      </c>
      <c r="E1730">
        <v>4</v>
      </c>
      <c r="G1730" t="b">
        <v>0</v>
      </c>
      <c r="H1730" t="b">
        <v>0</v>
      </c>
      <c r="I1730" t="b">
        <v>0</v>
      </c>
      <c r="J1730" t="s">
        <v>3</v>
      </c>
      <c r="L1730">
        <v>10</v>
      </c>
      <c r="M1730">
        <v>0</v>
      </c>
      <c r="N1730" t="b">
        <v>0</v>
      </c>
      <c r="O1730" t="s">
        <v>28</v>
      </c>
      <c r="V1730" t="b">
        <v>0</v>
      </c>
      <c r="W1730" t="b">
        <v>1</v>
      </c>
      <c r="X1730" t="s">
        <v>52</v>
      </c>
    </row>
    <row r="1731" spans="4:24" x14ac:dyDescent="0.3">
      <c r="D1731" s="2" t="s">
        <v>1</v>
      </c>
      <c r="E1731">
        <v>5</v>
      </c>
      <c r="G1731" t="b">
        <v>0</v>
      </c>
      <c r="H1731" t="b">
        <v>0</v>
      </c>
      <c r="I1731" t="b">
        <v>0</v>
      </c>
      <c r="J1731" t="s">
        <v>3</v>
      </c>
      <c r="L1731">
        <v>10</v>
      </c>
      <c r="M1731">
        <v>0</v>
      </c>
      <c r="N1731" t="b">
        <v>0</v>
      </c>
      <c r="O1731" t="s">
        <v>1</v>
      </c>
      <c r="V1731" t="b">
        <v>0</v>
      </c>
      <c r="W1731" t="b">
        <v>1</v>
      </c>
    </row>
    <row r="1732" spans="4:24" x14ac:dyDescent="0.3">
      <c r="D1732" s="2" t="s">
        <v>2</v>
      </c>
      <c r="E1732">
        <v>6</v>
      </c>
      <c r="G1732" t="b">
        <v>1</v>
      </c>
      <c r="H1732" t="b">
        <v>0</v>
      </c>
      <c r="I1732" t="b">
        <v>0</v>
      </c>
      <c r="J1732" t="s">
        <v>3</v>
      </c>
      <c r="L1732">
        <v>10</v>
      </c>
      <c r="M1732">
        <v>0</v>
      </c>
      <c r="N1732" t="b">
        <v>0</v>
      </c>
      <c r="O1732" t="s">
        <v>2</v>
      </c>
      <c r="V1732" t="b">
        <v>0</v>
      </c>
      <c r="W1732" t="b">
        <v>1</v>
      </c>
    </row>
    <row r="1733" spans="4:24" x14ac:dyDescent="0.3">
      <c r="D1733" s="2" t="s">
        <v>4</v>
      </c>
      <c r="E1733">
        <v>7</v>
      </c>
      <c r="G1733" t="b">
        <v>1</v>
      </c>
      <c r="H1733" t="b">
        <v>0</v>
      </c>
      <c r="I1733" t="b">
        <v>0</v>
      </c>
      <c r="J1733" t="s">
        <v>5</v>
      </c>
      <c r="K1733">
        <v>255</v>
      </c>
      <c r="N1733" t="b">
        <v>0</v>
      </c>
      <c r="O1733" t="s">
        <v>4</v>
      </c>
      <c r="V1733" t="b">
        <v>0</v>
      </c>
      <c r="W1733" t="b">
        <v>1</v>
      </c>
    </row>
    <row r="1734" spans="4:24" x14ac:dyDescent="0.3">
      <c r="D1734" s="2" t="s">
        <v>6</v>
      </c>
      <c r="E1734">
        <v>8</v>
      </c>
      <c r="G1734" t="b">
        <v>1</v>
      </c>
      <c r="H1734" t="b">
        <v>0</v>
      </c>
      <c r="I1734" t="b">
        <v>0</v>
      </c>
      <c r="J1734" t="s">
        <v>3</v>
      </c>
      <c r="L1734">
        <v>10</v>
      </c>
      <c r="M1734">
        <v>0</v>
      </c>
      <c r="N1734" t="b">
        <v>0</v>
      </c>
      <c r="O1734" t="s">
        <v>6</v>
      </c>
      <c r="V1734" t="b">
        <v>0</v>
      </c>
      <c r="W1734" t="b">
        <v>1</v>
      </c>
      <c r="X1734" t="s">
        <v>52</v>
      </c>
    </row>
    <row r="1735" spans="4:24" x14ac:dyDescent="0.3">
      <c r="D1735" s="2" t="s">
        <v>7</v>
      </c>
      <c r="E1735">
        <v>9</v>
      </c>
      <c r="G1735" t="b">
        <v>1</v>
      </c>
      <c r="H1735" t="b">
        <v>0</v>
      </c>
      <c r="I1735" t="b">
        <v>0</v>
      </c>
      <c r="J1735" t="s">
        <v>3</v>
      </c>
      <c r="L1735">
        <v>10</v>
      </c>
      <c r="M1735">
        <v>0</v>
      </c>
      <c r="N1735" t="b">
        <v>0</v>
      </c>
      <c r="O1735" t="s">
        <v>7</v>
      </c>
      <c r="V1735" t="b">
        <v>0</v>
      </c>
      <c r="W1735" t="b">
        <v>1</v>
      </c>
      <c r="X1735" t="s">
        <v>52</v>
      </c>
    </row>
    <row r="1736" spans="4:24" x14ac:dyDescent="0.3">
      <c r="D1736" s="2" t="s">
        <v>8</v>
      </c>
      <c r="E1736">
        <v>10</v>
      </c>
      <c r="G1736" t="b">
        <v>1</v>
      </c>
      <c r="H1736" t="b">
        <v>0</v>
      </c>
      <c r="I1736" t="b">
        <v>0</v>
      </c>
      <c r="J1736" t="s">
        <v>3</v>
      </c>
      <c r="L1736">
        <v>10</v>
      </c>
      <c r="M1736">
        <v>0</v>
      </c>
      <c r="N1736" t="b">
        <v>0</v>
      </c>
      <c r="O1736" t="s">
        <v>8</v>
      </c>
      <c r="V1736" t="b">
        <v>0</v>
      </c>
      <c r="W1736" t="b">
        <v>1</v>
      </c>
      <c r="X1736" t="s">
        <v>52</v>
      </c>
    </row>
    <row r="1737" spans="4:24" x14ac:dyDescent="0.3">
      <c r="D1737" s="2" t="s">
        <v>9</v>
      </c>
      <c r="E1737">
        <v>11</v>
      </c>
      <c r="G1737" t="b">
        <v>1</v>
      </c>
      <c r="H1737" t="b">
        <v>0</v>
      </c>
      <c r="I1737" t="b">
        <v>0</v>
      </c>
      <c r="J1737" t="s">
        <v>3</v>
      </c>
      <c r="L1737">
        <v>10</v>
      </c>
      <c r="M1737">
        <v>0</v>
      </c>
      <c r="N1737" t="b">
        <v>0</v>
      </c>
      <c r="O1737" t="s">
        <v>9</v>
      </c>
      <c r="V1737" t="b">
        <v>0</v>
      </c>
      <c r="W1737" t="b">
        <v>1</v>
      </c>
      <c r="X1737" t="s">
        <v>52</v>
      </c>
    </row>
    <row r="1738" spans="4:24" x14ac:dyDescent="0.3">
      <c r="D1738" s="2" t="s">
        <v>10</v>
      </c>
      <c r="E1738">
        <v>12</v>
      </c>
      <c r="G1738" t="b">
        <v>1</v>
      </c>
      <c r="H1738" t="b">
        <v>0</v>
      </c>
      <c r="I1738" t="b">
        <v>0</v>
      </c>
      <c r="J1738" t="s">
        <v>12</v>
      </c>
      <c r="L1738">
        <v>53</v>
      </c>
      <c r="N1738" t="b">
        <v>0</v>
      </c>
      <c r="O1738" t="s">
        <v>10</v>
      </c>
      <c r="V1738" t="b">
        <v>0</v>
      </c>
      <c r="W1738" t="b">
        <v>1</v>
      </c>
    </row>
    <row r="1739" spans="4:24" x14ac:dyDescent="0.3">
      <c r="D1739" s="2" t="s">
        <v>11</v>
      </c>
      <c r="E1739">
        <v>13</v>
      </c>
      <c r="G1739" t="b">
        <v>1</v>
      </c>
      <c r="H1739" t="b">
        <v>0</v>
      </c>
      <c r="I1739" t="b">
        <v>0</v>
      </c>
      <c r="J1739" t="s">
        <v>12</v>
      </c>
      <c r="L1739">
        <v>53</v>
      </c>
      <c r="N1739" t="b">
        <v>0</v>
      </c>
      <c r="O1739" s="2" t="s">
        <v>11</v>
      </c>
      <c r="V1739" t="b">
        <v>0</v>
      </c>
      <c r="W1739" t="b">
        <v>1</v>
      </c>
    </row>
    <row r="1740" spans="4:24" x14ac:dyDescent="0.3">
      <c r="D1740" s="2" t="s">
        <v>13</v>
      </c>
      <c r="E1740">
        <v>14</v>
      </c>
      <c r="G1740" t="b">
        <v>1</v>
      </c>
      <c r="H1740" t="b">
        <v>0</v>
      </c>
      <c r="I1740" t="b">
        <v>0</v>
      </c>
      <c r="J1740" t="s">
        <v>12</v>
      </c>
      <c r="L1740">
        <v>53</v>
      </c>
      <c r="N1740" t="b">
        <v>0</v>
      </c>
      <c r="O1740" s="2" t="s">
        <v>13</v>
      </c>
      <c r="V1740" t="b">
        <v>0</v>
      </c>
      <c r="W1740" t="b">
        <v>1</v>
      </c>
    </row>
    <row r="1741" spans="4:24" x14ac:dyDescent="0.3">
      <c r="D1741" s="2" t="s">
        <v>14</v>
      </c>
      <c r="E1741">
        <v>15</v>
      </c>
      <c r="G1741" t="b">
        <v>1</v>
      </c>
      <c r="H1741" t="b">
        <v>0</v>
      </c>
      <c r="I1741" t="b">
        <v>0</v>
      </c>
      <c r="J1741" t="s">
        <v>12</v>
      </c>
      <c r="L1741">
        <v>53</v>
      </c>
      <c r="N1741" t="b">
        <v>0</v>
      </c>
      <c r="O1741" s="2" t="s">
        <v>14</v>
      </c>
      <c r="V1741" t="b">
        <v>0</v>
      </c>
      <c r="W1741" t="b">
        <v>1</v>
      </c>
    </row>
    <row r="1742" spans="4:24" x14ac:dyDescent="0.3">
      <c r="D1742" s="2" t="s">
        <v>15</v>
      </c>
      <c r="E1742">
        <v>16</v>
      </c>
      <c r="G1742" t="b">
        <v>1</v>
      </c>
      <c r="H1742" t="b">
        <v>0</v>
      </c>
      <c r="I1742" t="b">
        <v>0</v>
      </c>
      <c r="J1742" t="s">
        <v>12</v>
      </c>
      <c r="L1742">
        <v>53</v>
      </c>
      <c r="N1742" t="b">
        <v>0</v>
      </c>
      <c r="O1742" s="2" t="s">
        <v>15</v>
      </c>
      <c r="V1742" t="b">
        <v>0</v>
      </c>
      <c r="W1742" t="b">
        <v>1</v>
      </c>
    </row>
    <row r="1743" spans="4:24" x14ac:dyDescent="0.3">
      <c r="D1743" s="2" t="s">
        <v>16</v>
      </c>
      <c r="E1743">
        <v>17</v>
      </c>
      <c r="G1743" t="b">
        <v>1</v>
      </c>
      <c r="H1743" t="b">
        <v>0</v>
      </c>
      <c r="I1743" t="b">
        <v>0</v>
      </c>
      <c r="J1743" t="s">
        <v>12</v>
      </c>
      <c r="L1743">
        <v>53</v>
      </c>
      <c r="N1743" t="b">
        <v>0</v>
      </c>
      <c r="O1743" s="2" t="s">
        <v>16</v>
      </c>
      <c r="V1743" t="b">
        <v>0</v>
      </c>
      <c r="W1743" t="b">
        <v>1</v>
      </c>
    </row>
    <row r="1744" spans="4:24" x14ac:dyDescent="0.3">
      <c r="D1744" s="2" t="s">
        <v>17</v>
      </c>
      <c r="E1744">
        <v>18</v>
      </c>
      <c r="G1744" t="b">
        <v>1</v>
      </c>
      <c r="H1744" t="b">
        <v>0</v>
      </c>
      <c r="I1744" t="b">
        <v>0</v>
      </c>
      <c r="J1744" t="s">
        <v>12</v>
      </c>
      <c r="L1744">
        <v>53</v>
      </c>
      <c r="N1744" t="b">
        <v>0</v>
      </c>
      <c r="O1744" s="2" t="s">
        <v>17</v>
      </c>
      <c r="V1744" t="b">
        <v>0</v>
      </c>
      <c r="W1744" t="b">
        <v>1</v>
      </c>
    </row>
    <row r="1745" spans="1:23" x14ac:dyDescent="0.3">
      <c r="D1745" s="2" t="s">
        <v>18</v>
      </c>
      <c r="E1745">
        <v>19</v>
      </c>
      <c r="G1745" t="b">
        <v>1</v>
      </c>
      <c r="H1745" t="b">
        <v>0</v>
      </c>
      <c r="I1745" t="b">
        <v>0</v>
      </c>
      <c r="J1745" t="s">
        <v>12</v>
      </c>
      <c r="L1745">
        <v>53</v>
      </c>
      <c r="N1745" t="b">
        <v>0</v>
      </c>
      <c r="O1745" s="2" t="s">
        <v>18</v>
      </c>
      <c r="V1745" t="b">
        <v>0</v>
      </c>
      <c r="W1745" t="b">
        <v>1</v>
      </c>
    </row>
    <row r="1746" spans="1:23" x14ac:dyDescent="0.3">
      <c r="D1746" s="2" t="s">
        <v>19</v>
      </c>
      <c r="E1746">
        <v>20</v>
      </c>
      <c r="G1746" t="b">
        <v>1</v>
      </c>
      <c r="H1746" t="b">
        <v>0</v>
      </c>
      <c r="I1746" t="b">
        <v>0</v>
      </c>
      <c r="J1746" t="s">
        <v>12</v>
      </c>
      <c r="L1746">
        <v>53</v>
      </c>
      <c r="N1746" t="b">
        <v>0</v>
      </c>
      <c r="O1746" s="2" t="s">
        <v>19</v>
      </c>
      <c r="V1746" t="b">
        <v>0</v>
      </c>
      <c r="W1746" t="b">
        <v>1</v>
      </c>
    </row>
    <row r="1747" spans="1:23" x14ac:dyDescent="0.3">
      <c r="D1747" s="2" t="s">
        <v>20</v>
      </c>
      <c r="E1747">
        <v>21</v>
      </c>
      <c r="G1747" t="b">
        <v>1</v>
      </c>
      <c r="H1747" t="b">
        <v>0</v>
      </c>
      <c r="I1747" t="b">
        <v>0</v>
      </c>
      <c r="J1747" t="s">
        <v>12</v>
      </c>
      <c r="L1747">
        <v>53</v>
      </c>
      <c r="N1747" t="b">
        <v>0</v>
      </c>
      <c r="O1747" s="2" t="s">
        <v>20</v>
      </c>
      <c r="V1747" t="b">
        <v>0</v>
      </c>
      <c r="W1747" t="b">
        <v>1</v>
      </c>
    </row>
    <row r="1748" spans="1:23" x14ac:dyDescent="0.3">
      <c r="D1748" s="2" t="s">
        <v>21</v>
      </c>
      <c r="E1748">
        <v>22</v>
      </c>
      <c r="G1748" t="b">
        <v>1</v>
      </c>
      <c r="H1748" t="b">
        <v>0</v>
      </c>
      <c r="I1748" t="b">
        <v>0</v>
      </c>
      <c r="J1748" t="s">
        <v>12</v>
      </c>
      <c r="L1748">
        <v>53</v>
      </c>
      <c r="N1748" t="b">
        <v>0</v>
      </c>
      <c r="O1748" s="2" t="s">
        <v>21</v>
      </c>
      <c r="V1748" t="b">
        <v>0</v>
      </c>
      <c r="W1748" t="b">
        <v>1</v>
      </c>
    </row>
    <row r="1749" spans="1:23" x14ac:dyDescent="0.3">
      <c r="D1749" s="2" t="s">
        <v>22</v>
      </c>
      <c r="E1749">
        <v>23</v>
      </c>
      <c r="G1749" t="b">
        <v>1</v>
      </c>
      <c r="H1749" t="b">
        <v>0</v>
      </c>
      <c r="I1749" t="b">
        <v>0</v>
      </c>
      <c r="J1749" t="s">
        <v>12</v>
      </c>
      <c r="L1749">
        <v>53</v>
      </c>
      <c r="N1749" t="b">
        <v>0</v>
      </c>
      <c r="O1749" s="2" t="s">
        <v>22</v>
      </c>
      <c r="V1749" t="b">
        <v>0</v>
      </c>
      <c r="W1749" t="b">
        <v>1</v>
      </c>
    </row>
    <row r="1750" spans="1:23" x14ac:dyDescent="0.3">
      <c r="D1750" s="2" t="s">
        <v>23</v>
      </c>
      <c r="E1750">
        <v>24</v>
      </c>
      <c r="G1750" t="b">
        <v>1</v>
      </c>
      <c r="H1750" t="b">
        <v>0</v>
      </c>
      <c r="I1750" t="b">
        <v>0</v>
      </c>
      <c r="J1750" t="s">
        <v>12</v>
      </c>
      <c r="L1750">
        <v>53</v>
      </c>
      <c r="N1750" t="b">
        <v>0</v>
      </c>
      <c r="O1750" s="2" t="s">
        <v>23</v>
      </c>
      <c r="V1750" t="b">
        <v>0</v>
      </c>
      <c r="W1750" t="b">
        <v>1</v>
      </c>
    </row>
    <row r="1751" spans="1:23" x14ac:dyDescent="0.3">
      <c r="D1751" s="2" t="s">
        <v>24</v>
      </c>
      <c r="E1751">
        <v>25</v>
      </c>
      <c r="G1751" t="b">
        <v>1</v>
      </c>
      <c r="H1751" t="b">
        <v>0</v>
      </c>
      <c r="I1751" t="b">
        <v>0</v>
      </c>
      <c r="J1751" t="s">
        <v>5</v>
      </c>
      <c r="K1751">
        <v>-1</v>
      </c>
      <c r="N1751" t="b">
        <v>0</v>
      </c>
      <c r="O1751" t="s">
        <v>24</v>
      </c>
      <c r="V1751" t="b">
        <v>0</v>
      </c>
      <c r="W1751" t="b">
        <v>1</v>
      </c>
    </row>
    <row r="1752" spans="1:23" x14ac:dyDescent="0.3">
      <c r="D1752" s="2" t="s">
        <v>592</v>
      </c>
      <c r="E1752">
        <v>26</v>
      </c>
      <c r="G1752" t="b">
        <v>1</v>
      </c>
      <c r="H1752" t="b">
        <v>0</v>
      </c>
      <c r="I1752" t="b">
        <v>0</v>
      </c>
      <c r="J1752" t="s">
        <v>5</v>
      </c>
      <c r="K1752">
        <v>-1</v>
      </c>
      <c r="N1752" t="b">
        <v>0</v>
      </c>
      <c r="O1752" t="s">
        <v>592</v>
      </c>
      <c r="V1752" t="b">
        <v>0</v>
      </c>
      <c r="W1752" t="b">
        <v>1</v>
      </c>
    </row>
    <row r="1753" spans="1:23" x14ac:dyDescent="0.3">
      <c r="D1753" s="2" t="s">
        <v>32</v>
      </c>
      <c r="E1753">
        <v>27</v>
      </c>
      <c r="G1753" t="b">
        <v>1</v>
      </c>
      <c r="H1753" t="b">
        <v>0</v>
      </c>
      <c r="I1753" t="b">
        <v>0</v>
      </c>
      <c r="J1753" t="s">
        <v>33</v>
      </c>
      <c r="L1753">
        <v>3</v>
      </c>
      <c r="N1753" t="b">
        <v>0</v>
      </c>
      <c r="O1753" t="s">
        <v>32</v>
      </c>
      <c r="V1753" t="b">
        <v>0</v>
      </c>
      <c r="W1753" t="b">
        <v>1</v>
      </c>
    </row>
    <row r="1754" spans="1:23" x14ac:dyDescent="0.3">
      <c r="D1754" s="2" t="s">
        <v>718</v>
      </c>
      <c r="E1754">
        <v>28</v>
      </c>
      <c r="G1754" t="b">
        <v>1</v>
      </c>
      <c r="H1754" t="b">
        <v>0</v>
      </c>
      <c r="I1754" t="b">
        <v>1</v>
      </c>
      <c r="J1754" t="s">
        <v>37</v>
      </c>
      <c r="N1754" t="b">
        <v>0</v>
      </c>
      <c r="O1754" t="s">
        <v>718</v>
      </c>
      <c r="V1754" t="b">
        <v>0</v>
      </c>
      <c r="W1754" t="b">
        <v>1</v>
      </c>
    </row>
    <row r="1755" spans="1:23" x14ac:dyDescent="0.3">
      <c r="A1755" t="s">
        <v>719</v>
      </c>
    </row>
    <row r="1756" spans="1:23" x14ac:dyDescent="0.3">
      <c r="A1756" t="s">
        <v>720</v>
      </c>
    </row>
    <row r="1757" spans="1:23" x14ac:dyDescent="0.3">
      <c r="A1757" t="s">
        <v>532</v>
      </c>
      <c r="B1757" t="s">
        <v>47</v>
      </c>
      <c r="C1757" t="s">
        <v>53</v>
      </c>
      <c r="D1757" s="2" t="s">
        <v>27</v>
      </c>
      <c r="E1757" t="s">
        <v>157</v>
      </c>
      <c r="F1757" t="s">
        <v>52</v>
      </c>
      <c r="H1757" t="s">
        <v>52</v>
      </c>
      <c r="J1757" t="s">
        <v>49</v>
      </c>
      <c r="N1757" t="s">
        <v>591</v>
      </c>
      <c r="O1757" t="s">
        <v>52</v>
      </c>
    </row>
    <row r="1758" spans="1:23" x14ac:dyDescent="0.3">
      <c r="A1758" t="s">
        <v>532</v>
      </c>
      <c r="B1758" t="s">
        <v>47</v>
      </c>
      <c r="C1758" t="s">
        <v>53</v>
      </c>
      <c r="D1758" s="2" t="s">
        <v>26</v>
      </c>
      <c r="E1758" t="s">
        <v>157</v>
      </c>
      <c r="F1758" t="s">
        <v>52</v>
      </c>
      <c r="H1758" t="s">
        <v>52</v>
      </c>
      <c r="J1758" t="s">
        <v>49</v>
      </c>
      <c r="N1758" t="s">
        <v>591</v>
      </c>
      <c r="O1758" t="s">
        <v>52</v>
      </c>
    </row>
    <row r="1759" spans="1:23" x14ac:dyDescent="0.3">
      <c r="A1759" t="s">
        <v>532</v>
      </c>
      <c r="B1759" t="s">
        <v>47</v>
      </c>
      <c r="C1759" t="s">
        <v>53</v>
      </c>
      <c r="D1759" s="2" t="s">
        <v>28</v>
      </c>
      <c r="E1759" t="s">
        <v>157</v>
      </c>
      <c r="F1759" t="s">
        <v>52</v>
      </c>
      <c r="H1759" t="s">
        <v>52</v>
      </c>
      <c r="J1759" t="s">
        <v>49</v>
      </c>
      <c r="N1759" t="s">
        <v>591</v>
      </c>
      <c r="O1759" t="s">
        <v>52</v>
      </c>
    </row>
    <row r="1760" spans="1:23" x14ac:dyDescent="0.3">
      <c r="A1760" t="s">
        <v>532</v>
      </c>
      <c r="B1760" t="s">
        <v>47</v>
      </c>
      <c r="C1760" t="s">
        <v>53</v>
      </c>
      <c r="D1760" s="2" t="s">
        <v>6</v>
      </c>
      <c r="E1760" t="s">
        <v>157</v>
      </c>
      <c r="F1760" t="s">
        <v>52</v>
      </c>
      <c r="H1760" t="s">
        <v>52</v>
      </c>
      <c r="J1760" t="s">
        <v>49</v>
      </c>
      <c r="N1760" t="s">
        <v>591</v>
      </c>
      <c r="O1760" t="s">
        <v>52</v>
      </c>
    </row>
    <row r="1761" spans="1:23" x14ac:dyDescent="0.3">
      <c r="A1761" t="s">
        <v>532</v>
      </c>
      <c r="B1761" t="s">
        <v>47</v>
      </c>
      <c r="C1761" t="s">
        <v>53</v>
      </c>
      <c r="D1761" s="2" t="s">
        <v>7</v>
      </c>
      <c r="E1761" t="s">
        <v>157</v>
      </c>
      <c r="F1761" t="s">
        <v>52</v>
      </c>
      <c r="H1761" t="s">
        <v>52</v>
      </c>
      <c r="J1761" t="s">
        <v>49</v>
      </c>
      <c r="N1761" t="s">
        <v>591</v>
      </c>
      <c r="O1761" t="s">
        <v>52</v>
      </c>
    </row>
    <row r="1762" spans="1:23" x14ac:dyDescent="0.3">
      <c r="A1762" t="s">
        <v>532</v>
      </c>
      <c r="B1762" t="s">
        <v>47</v>
      </c>
      <c r="C1762" t="s">
        <v>53</v>
      </c>
      <c r="D1762" s="2" t="s">
        <v>8</v>
      </c>
      <c r="E1762" t="s">
        <v>157</v>
      </c>
      <c r="F1762" t="s">
        <v>52</v>
      </c>
      <c r="H1762" t="s">
        <v>52</v>
      </c>
      <c r="J1762" t="s">
        <v>49</v>
      </c>
      <c r="N1762" t="s">
        <v>591</v>
      </c>
      <c r="O1762" t="s">
        <v>52</v>
      </c>
    </row>
    <row r="1763" spans="1:23" x14ac:dyDescent="0.3">
      <c r="A1763" t="s">
        <v>532</v>
      </c>
      <c r="B1763" t="s">
        <v>47</v>
      </c>
      <c r="C1763" t="s">
        <v>53</v>
      </c>
      <c r="D1763" s="2" t="s">
        <v>9</v>
      </c>
      <c r="E1763" t="s">
        <v>157</v>
      </c>
      <c r="F1763" t="s">
        <v>52</v>
      </c>
      <c r="H1763" t="s">
        <v>52</v>
      </c>
      <c r="J1763" t="s">
        <v>49</v>
      </c>
      <c r="N1763" t="s">
        <v>591</v>
      </c>
      <c r="O1763" t="s">
        <v>52</v>
      </c>
    </row>
    <row r="1764" spans="1:23" x14ac:dyDescent="0.3">
      <c r="A1764" t="s">
        <v>721</v>
      </c>
    </row>
    <row r="1765" spans="1:23" x14ac:dyDescent="0.3">
      <c r="A1765" t="s">
        <v>575</v>
      </c>
    </row>
    <row r="1766" spans="1:23" x14ac:dyDescent="0.3">
      <c r="D1766" s="2" t="s">
        <v>65</v>
      </c>
      <c r="E1766">
        <v>1</v>
      </c>
      <c r="G1766" t="b">
        <v>1</v>
      </c>
      <c r="H1766" t="b">
        <v>0</v>
      </c>
      <c r="I1766" t="b">
        <v>0</v>
      </c>
      <c r="N1766" t="b">
        <v>0</v>
      </c>
      <c r="O1766" t="s">
        <v>65</v>
      </c>
      <c r="T1766" t="b">
        <v>0</v>
      </c>
      <c r="V1766" t="b">
        <v>0</v>
      </c>
      <c r="W1766" t="b">
        <v>1</v>
      </c>
    </row>
    <row r="1767" spans="1:23" x14ac:dyDescent="0.3">
      <c r="D1767" s="2" t="s">
        <v>69</v>
      </c>
      <c r="E1767">
        <v>2</v>
      </c>
      <c r="G1767" t="b">
        <v>1</v>
      </c>
      <c r="H1767" t="b">
        <v>0</v>
      </c>
      <c r="I1767" t="b">
        <v>0</v>
      </c>
      <c r="N1767" t="b">
        <v>0</v>
      </c>
      <c r="O1767" t="s">
        <v>69</v>
      </c>
      <c r="T1767" t="b">
        <v>0</v>
      </c>
      <c r="V1767" t="b">
        <v>0</v>
      </c>
      <c r="W1767" t="b">
        <v>1</v>
      </c>
    </row>
    <row r="1768" spans="1:23" x14ac:dyDescent="0.3">
      <c r="A1768" t="s">
        <v>576</v>
      </c>
    </row>
    <row r="1769" spans="1:23" x14ac:dyDescent="0.3">
      <c r="A1769" t="s">
        <v>577</v>
      </c>
    </row>
    <row r="1770" spans="1:23" x14ac:dyDescent="0.3">
      <c r="D1770" s="2" t="s">
        <v>65</v>
      </c>
      <c r="E1770">
        <v>1</v>
      </c>
      <c r="G1770" t="b">
        <v>1</v>
      </c>
      <c r="H1770" t="b">
        <v>0</v>
      </c>
      <c r="I1770" t="b">
        <v>0</v>
      </c>
      <c r="N1770" t="b">
        <v>0</v>
      </c>
      <c r="O1770" t="s">
        <v>65</v>
      </c>
      <c r="T1770" t="b">
        <v>0</v>
      </c>
      <c r="V1770" t="b">
        <v>0</v>
      </c>
      <c r="W1770" t="b">
        <v>1</v>
      </c>
    </row>
    <row r="1771" spans="1:23" x14ac:dyDescent="0.3">
      <c r="D1771" s="2" t="s">
        <v>69</v>
      </c>
      <c r="E1771">
        <v>2</v>
      </c>
      <c r="G1771" t="b">
        <v>1</v>
      </c>
      <c r="H1771" t="b">
        <v>0</v>
      </c>
      <c r="I1771" t="b">
        <v>0</v>
      </c>
      <c r="N1771" t="b">
        <v>0</v>
      </c>
      <c r="O1771" t="s">
        <v>69</v>
      </c>
      <c r="T1771" t="b">
        <v>0</v>
      </c>
      <c r="V1771" t="b">
        <v>0</v>
      </c>
      <c r="W1771" t="b">
        <v>1</v>
      </c>
    </row>
    <row r="1772" spans="1:23" x14ac:dyDescent="0.3">
      <c r="A1772" t="s">
        <v>578</v>
      </c>
    </row>
    <row r="1773" spans="1:23" x14ac:dyDescent="0.3">
      <c r="A1773" t="s">
        <v>579</v>
      </c>
    </row>
    <row r="1774" spans="1:23" x14ac:dyDescent="0.3">
      <c r="D1774" s="2" t="s">
        <v>65</v>
      </c>
      <c r="E1774">
        <v>1</v>
      </c>
      <c r="G1774" t="b">
        <v>1</v>
      </c>
      <c r="H1774" t="b">
        <v>0</v>
      </c>
      <c r="I1774" t="b">
        <v>0</v>
      </c>
      <c r="N1774" t="b">
        <v>0</v>
      </c>
      <c r="O1774" t="s">
        <v>65</v>
      </c>
      <c r="T1774" t="b">
        <v>0</v>
      </c>
      <c r="V1774" t="b">
        <v>0</v>
      </c>
      <c r="W1774" t="b">
        <v>1</v>
      </c>
    </row>
    <row r="1775" spans="1:23" x14ac:dyDescent="0.3">
      <c r="D1775" s="2" t="s">
        <v>69</v>
      </c>
      <c r="E1775">
        <v>2</v>
      </c>
      <c r="G1775" t="b">
        <v>1</v>
      </c>
      <c r="H1775" t="b">
        <v>0</v>
      </c>
      <c r="I1775" t="b">
        <v>0</v>
      </c>
      <c r="N1775" t="b">
        <v>0</v>
      </c>
      <c r="O1775" t="s">
        <v>69</v>
      </c>
      <c r="T1775" t="b">
        <v>0</v>
      </c>
      <c r="V1775" t="b">
        <v>0</v>
      </c>
      <c r="W1775" t="b">
        <v>1</v>
      </c>
    </row>
    <row r="1776" spans="1:23" x14ac:dyDescent="0.3">
      <c r="A1776" t="s">
        <v>580</v>
      </c>
    </row>
    <row r="1777" spans="1:23" x14ac:dyDescent="0.3">
      <c r="A1777" t="s">
        <v>581</v>
      </c>
    </row>
    <row r="1778" spans="1:23" x14ac:dyDescent="0.3">
      <c r="D1778" s="2" t="s">
        <v>65</v>
      </c>
      <c r="E1778">
        <v>1</v>
      </c>
      <c r="G1778" t="b">
        <v>1</v>
      </c>
      <c r="H1778" t="b">
        <v>0</v>
      </c>
      <c r="I1778" t="b">
        <v>0</v>
      </c>
      <c r="N1778" t="b">
        <v>0</v>
      </c>
      <c r="O1778" t="s">
        <v>65</v>
      </c>
      <c r="T1778" t="b">
        <v>0</v>
      </c>
      <c r="V1778" t="b">
        <v>0</v>
      </c>
      <c r="W1778" t="b">
        <v>1</v>
      </c>
    </row>
    <row r="1779" spans="1:23" x14ac:dyDescent="0.3">
      <c r="D1779" s="2" t="s">
        <v>69</v>
      </c>
      <c r="E1779">
        <v>2</v>
      </c>
      <c r="G1779" t="b">
        <v>1</v>
      </c>
      <c r="H1779" t="b">
        <v>0</v>
      </c>
      <c r="I1779" t="b">
        <v>0</v>
      </c>
      <c r="N1779" t="b">
        <v>0</v>
      </c>
      <c r="O1779" t="s">
        <v>69</v>
      </c>
      <c r="T1779" t="b">
        <v>0</v>
      </c>
      <c r="V1779" t="b">
        <v>0</v>
      </c>
      <c r="W1779" t="b">
        <v>1</v>
      </c>
    </row>
    <row r="1780" spans="1:23" x14ac:dyDescent="0.3">
      <c r="A1780" t="s">
        <v>582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136"/>
  <sheetViews>
    <sheetView workbookViewId="0">
      <pane ySplit="1" topLeftCell="A2" activePane="bottomLeft" state="frozenSplit"/>
      <selection pane="bottomLeft" activeCell="A47" sqref="A47:C135"/>
    </sheetView>
  </sheetViews>
  <sheetFormatPr defaultRowHeight="14.4" x14ac:dyDescent="0.3"/>
  <cols>
    <col min="1" max="1" width="2.88671875" bestFit="1" customWidth="1"/>
  </cols>
  <sheetData>
    <row r="1" spans="1:23" x14ac:dyDescent="0.3">
      <c r="A1" s="1" t="s">
        <v>0</v>
      </c>
    </row>
    <row r="2" spans="1:23" x14ac:dyDescent="0.3">
      <c r="A2" t="s">
        <v>160</v>
      </c>
      <c r="D2" s="3"/>
      <c r="V2" s="3"/>
      <c r="W2" s="3"/>
    </row>
    <row r="3" spans="1:23" x14ac:dyDescent="0.3">
      <c r="A3" t="s">
        <v>59</v>
      </c>
      <c r="B3" t="s">
        <v>1</v>
      </c>
      <c r="C3" t="s">
        <v>2</v>
      </c>
      <c r="D3" s="3" t="s">
        <v>4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s="2" t="s">
        <v>11</v>
      </c>
      <c r="K3" s="2" t="s">
        <v>13</v>
      </c>
      <c r="L3" s="2" t="s">
        <v>14</v>
      </c>
      <c r="M3" s="2" t="s">
        <v>15</v>
      </c>
      <c r="N3" s="2" t="s">
        <v>16</v>
      </c>
      <c r="O3" s="2" t="s">
        <v>17</v>
      </c>
      <c r="P3" s="2" t="s">
        <v>18</v>
      </c>
      <c r="Q3" s="2" t="s">
        <v>19</v>
      </c>
      <c r="R3" s="2" t="s">
        <v>20</v>
      </c>
      <c r="S3" s="2" t="s">
        <v>21</v>
      </c>
      <c r="T3" s="2" t="s">
        <v>22</v>
      </c>
      <c r="U3" s="2" t="s">
        <v>23</v>
      </c>
      <c r="V3" s="3" t="s">
        <v>24</v>
      </c>
      <c r="W3" s="3" t="s">
        <v>592</v>
      </c>
    </row>
    <row r="4" spans="1:23" x14ac:dyDescent="0.3">
      <c r="A4">
        <v>0</v>
      </c>
      <c r="B4">
        <v>1</v>
      </c>
      <c r="D4" s="3"/>
      <c r="I4">
        <v>0</v>
      </c>
      <c r="V4" s="3"/>
      <c r="W4" s="3"/>
    </row>
    <row r="5" spans="1:23" x14ac:dyDescent="0.3">
      <c r="A5">
        <v>1</v>
      </c>
      <c r="B5">
        <v>2</v>
      </c>
      <c r="C5">
        <v>1</v>
      </c>
      <c r="D5" s="3" t="s">
        <v>169</v>
      </c>
      <c r="I5">
        <v>10800000</v>
      </c>
      <c r="J5">
        <v>900000</v>
      </c>
      <c r="K5">
        <v>900000</v>
      </c>
      <c r="L5">
        <v>900000</v>
      </c>
      <c r="M5">
        <v>900000</v>
      </c>
      <c r="N5">
        <v>900000</v>
      </c>
      <c r="O5">
        <v>900000</v>
      </c>
      <c r="P5">
        <v>900000</v>
      </c>
      <c r="Q5">
        <v>900000</v>
      </c>
      <c r="R5">
        <v>900000</v>
      </c>
      <c r="S5">
        <v>900000</v>
      </c>
      <c r="T5">
        <v>900000</v>
      </c>
      <c r="U5">
        <v>900000</v>
      </c>
      <c r="V5" s="3" t="s">
        <v>440</v>
      </c>
      <c r="W5" s="3" t="s">
        <v>71</v>
      </c>
    </row>
    <row r="6" spans="1:23" x14ac:dyDescent="0.3">
      <c r="A6">
        <v>2</v>
      </c>
      <c r="B6">
        <v>3</v>
      </c>
      <c r="D6" s="3"/>
      <c r="E6">
        <v>7</v>
      </c>
      <c r="F6">
        <v>20</v>
      </c>
      <c r="G6">
        <v>37</v>
      </c>
      <c r="H6">
        <v>15</v>
      </c>
      <c r="I6">
        <v>4800000</v>
      </c>
      <c r="J6">
        <v>400000</v>
      </c>
      <c r="K6">
        <v>400000</v>
      </c>
      <c r="L6">
        <v>400000</v>
      </c>
      <c r="M6">
        <v>400000</v>
      </c>
      <c r="N6">
        <v>400000</v>
      </c>
      <c r="O6">
        <v>400000</v>
      </c>
      <c r="P6">
        <v>400000</v>
      </c>
      <c r="Q6">
        <v>400000</v>
      </c>
      <c r="R6">
        <v>400000</v>
      </c>
      <c r="S6">
        <v>400000</v>
      </c>
      <c r="T6">
        <v>400000</v>
      </c>
      <c r="U6">
        <v>400000</v>
      </c>
      <c r="V6" s="3" t="s">
        <v>423</v>
      </c>
      <c r="W6" s="3"/>
    </row>
    <row r="7" spans="1:23" x14ac:dyDescent="0.3">
      <c r="A7">
        <v>3</v>
      </c>
      <c r="B7">
        <v>4</v>
      </c>
      <c r="D7" s="3"/>
      <c r="E7">
        <v>7</v>
      </c>
      <c r="F7">
        <v>21</v>
      </c>
      <c r="G7">
        <v>38</v>
      </c>
      <c r="H7">
        <v>15</v>
      </c>
      <c r="I7">
        <v>3600000</v>
      </c>
      <c r="J7">
        <v>300000</v>
      </c>
      <c r="K7">
        <v>300000</v>
      </c>
      <c r="L7">
        <v>300000</v>
      </c>
      <c r="M7">
        <v>300000</v>
      </c>
      <c r="N7">
        <v>300000</v>
      </c>
      <c r="O7">
        <v>300000</v>
      </c>
      <c r="P7">
        <v>300000</v>
      </c>
      <c r="Q7">
        <v>300000</v>
      </c>
      <c r="R7">
        <v>300000</v>
      </c>
      <c r="S7">
        <v>300000</v>
      </c>
      <c r="T7">
        <v>300000</v>
      </c>
      <c r="U7">
        <v>300000</v>
      </c>
      <c r="V7" s="3" t="s">
        <v>423</v>
      </c>
      <c r="W7" s="3"/>
    </row>
    <row r="8" spans="1:23" x14ac:dyDescent="0.3">
      <c r="A8">
        <v>4</v>
      </c>
      <c r="B8">
        <v>5</v>
      </c>
      <c r="D8" s="3"/>
      <c r="E8">
        <v>7</v>
      </c>
      <c r="F8">
        <v>22</v>
      </c>
      <c r="G8">
        <v>37</v>
      </c>
      <c r="H8">
        <v>16</v>
      </c>
      <c r="I8">
        <v>2400000</v>
      </c>
      <c r="J8">
        <v>200000</v>
      </c>
      <c r="K8">
        <v>200000</v>
      </c>
      <c r="L8">
        <v>200000</v>
      </c>
      <c r="M8">
        <v>200000</v>
      </c>
      <c r="N8">
        <v>200000</v>
      </c>
      <c r="O8">
        <v>200000</v>
      </c>
      <c r="P8">
        <v>200000</v>
      </c>
      <c r="Q8">
        <v>200000</v>
      </c>
      <c r="R8">
        <v>200000</v>
      </c>
      <c r="S8">
        <v>200000</v>
      </c>
      <c r="T8">
        <v>200000</v>
      </c>
      <c r="U8">
        <v>200000</v>
      </c>
      <c r="V8" s="3" t="s">
        <v>423</v>
      </c>
      <c r="W8" s="3"/>
    </row>
    <row r="9" spans="1:23" x14ac:dyDescent="0.3">
      <c r="A9">
        <v>5</v>
      </c>
      <c r="B9">
        <v>6</v>
      </c>
      <c r="D9" s="3"/>
      <c r="I9">
        <v>0</v>
      </c>
      <c r="V9" s="3"/>
      <c r="W9" s="3"/>
    </row>
    <row r="10" spans="1:23" x14ac:dyDescent="0.3">
      <c r="A10">
        <v>6</v>
      </c>
      <c r="B10">
        <v>7</v>
      </c>
      <c r="C10">
        <v>1</v>
      </c>
      <c r="D10" s="3" t="s">
        <v>170</v>
      </c>
      <c r="I10">
        <v>5100000</v>
      </c>
      <c r="J10">
        <v>425000</v>
      </c>
      <c r="K10">
        <v>425000</v>
      </c>
      <c r="L10">
        <v>425000</v>
      </c>
      <c r="M10">
        <v>425000</v>
      </c>
      <c r="N10">
        <v>425000</v>
      </c>
      <c r="O10">
        <v>425000</v>
      </c>
      <c r="P10">
        <v>425000</v>
      </c>
      <c r="Q10">
        <v>425000</v>
      </c>
      <c r="R10">
        <v>425000</v>
      </c>
      <c r="S10">
        <v>425000</v>
      </c>
      <c r="T10">
        <v>425000</v>
      </c>
      <c r="U10">
        <v>425000</v>
      </c>
      <c r="V10" s="3" t="s">
        <v>440</v>
      </c>
      <c r="W10" s="3"/>
    </row>
    <row r="11" spans="1:23" x14ac:dyDescent="0.3">
      <c r="A11">
        <v>7</v>
      </c>
      <c r="B11">
        <v>8</v>
      </c>
      <c r="D11" s="3"/>
      <c r="E11">
        <v>8</v>
      </c>
      <c r="F11">
        <v>27</v>
      </c>
      <c r="G11">
        <v>37</v>
      </c>
      <c r="H11">
        <v>15</v>
      </c>
      <c r="I11">
        <v>1800000</v>
      </c>
      <c r="J11">
        <v>150000</v>
      </c>
      <c r="K11">
        <v>150000</v>
      </c>
      <c r="L11">
        <v>150000</v>
      </c>
      <c r="M11">
        <v>150000</v>
      </c>
      <c r="N11">
        <v>150000</v>
      </c>
      <c r="O11">
        <v>150000</v>
      </c>
      <c r="P11">
        <v>150000</v>
      </c>
      <c r="Q11">
        <v>150000</v>
      </c>
      <c r="R11">
        <v>150000</v>
      </c>
      <c r="S11">
        <v>150000</v>
      </c>
      <c r="T11">
        <v>150000</v>
      </c>
      <c r="U11">
        <v>150000</v>
      </c>
      <c r="V11" s="3" t="s">
        <v>423</v>
      </c>
      <c r="W11" s="3"/>
    </row>
    <row r="12" spans="1:23" x14ac:dyDescent="0.3">
      <c r="A12">
        <v>8</v>
      </c>
      <c r="B12">
        <v>9</v>
      </c>
      <c r="D12" s="3"/>
      <c r="E12">
        <v>8</v>
      </c>
      <c r="F12">
        <v>28</v>
      </c>
      <c r="G12">
        <v>38</v>
      </c>
      <c r="H12">
        <v>15</v>
      </c>
      <c r="I12">
        <v>1800000</v>
      </c>
      <c r="J12">
        <v>150000</v>
      </c>
      <c r="K12">
        <v>150000</v>
      </c>
      <c r="L12">
        <v>150000</v>
      </c>
      <c r="M12">
        <v>150000</v>
      </c>
      <c r="N12">
        <v>150000</v>
      </c>
      <c r="O12">
        <v>150000</v>
      </c>
      <c r="P12">
        <v>150000</v>
      </c>
      <c r="Q12">
        <v>150000</v>
      </c>
      <c r="R12">
        <v>150000</v>
      </c>
      <c r="S12">
        <v>150000</v>
      </c>
      <c r="T12">
        <v>150000</v>
      </c>
      <c r="U12">
        <v>150000</v>
      </c>
      <c r="V12" s="3" t="s">
        <v>423</v>
      </c>
      <c r="W12" s="3"/>
    </row>
    <row r="13" spans="1:23" x14ac:dyDescent="0.3">
      <c r="A13">
        <v>9</v>
      </c>
      <c r="B13">
        <v>10</v>
      </c>
      <c r="D13" s="3"/>
      <c r="E13">
        <v>8</v>
      </c>
      <c r="F13">
        <v>27</v>
      </c>
      <c r="G13">
        <v>37</v>
      </c>
      <c r="H13">
        <v>16</v>
      </c>
      <c r="I13">
        <v>1500000</v>
      </c>
      <c r="J13">
        <v>125000</v>
      </c>
      <c r="K13">
        <v>125000</v>
      </c>
      <c r="L13">
        <v>125000</v>
      </c>
      <c r="M13">
        <v>125000</v>
      </c>
      <c r="N13">
        <v>125000</v>
      </c>
      <c r="O13">
        <v>125000</v>
      </c>
      <c r="P13">
        <v>125000</v>
      </c>
      <c r="Q13">
        <v>125000</v>
      </c>
      <c r="R13">
        <v>125000</v>
      </c>
      <c r="S13">
        <v>125000</v>
      </c>
      <c r="T13">
        <v>125000</v>
      </c>
      <c r="U13">
        <v>125000</v>
      </c>
      <c r="V13" s="3" t="s">
        <v>423</v>
      </c>
      <c r="W13" s="3"/>
    </row>
    <row r="14" spans="1:23" x14ac:dyDescent="0.3">
      <c r="A14">
        <v>10</v>
      </c>
      <c r="B14">
        <v>11</v>
      </c>
      <c r="D14" s="3"/>
      <c r="I14">
        <v>0</v>
      </c>
      <c r="V14" s="3"/>
      <c r="W14" s="3"/>
    </row>
    <row r="15" spans="1:23" x14ac:dyDescent="0.3">
      <c r="A15">
        <v>11</v>
      </c>
      <c r="B15">
        <v>12</v>
      </c>
      <c r="C15">
        <v>1</v>
      </c>
      <c r="D15" s="3" t="s">
        <v>354</v>
      </c>
      <c r="I15">
        <v>5700000</v>
      </c>
      <c r="J15">
        <v>475000</v>
      </c>
      <c r="K15">
        <v>475000</v>
      </c>
      <c r="L15">
        <v>475000</v>
      </c>
      <c r="M15">
        <v>475000</v>
      </c>
      <c r="N15">
        <v>475000</v>
      </c>
      <c r="O15">
        <v>475000</v>
      </c>
      <c r="P15">
        <v>475000</v>
      </c>
      <c r="Q15">
        <v>475000</v>
      </c>
      <c r="R15">
        <v>475000</v>
      </c>
      <c r="S15">
        <v>475000</v>
      </c>
      <c r="T15">
        <v>475000</v>
      </c>
      <c r="U15">
        <v>475000</v>
      </c>
      <c r="V15" s="3" t="s">
        <v>441</v>
      </c>
      <c r="W15" s="3"/>
    </row>
    <row r="16" spans="1:23" x14ac:dyDescent="0.3">
      <c r="A16">
        <v>12</v>
      </c>
      <c r="B16">
        <v>13</v>
      </c>
      <c r="D16" s="3"/>
      <c r="I16">
        <v>0</v>
      </c>
      <c r="V16" s="3"/>
      <c r="W16" s="3"/>
    </row>
    <row r="17" spans="1:23" x14ac:dyDescent="0.3">
      <c r="A17">
        <v>13</v>
      </c>
      <c r="B17">
        <v>14</v>
      </c>
      <c r="D17" s="3"/>
      <c r="I17">
        <v>0</v>
      </c>
      <c r="V17" s="3"/>
      <c r="W17" s="3"/>
    </row>
    <row r="18" spans="1:23" x14ac:dyDescent="0.3">
      <c r="A18">
        <v>14</v>
      </c>
      <c r="B18">
        <v>15</v>
      </c>
      <c r="D18" s="3"/>
      <c r="I18">
        <v>0</v>
      </c>
      <c r="V18" s="3"/>
      <c r="W18" s="3"/>
    </row>
    <row r="19" spans="1:23" x14ac:dyDescent="0.3">
      <c r="A19">
        <v>15</v>
      </c>
      <c r="B19">
        <v>16</v>
      </c>
      <c r="D19" s="3"/>
      <c r="I19">
        <v>0</v>
      </c>
      <c r="V19" s="3"/>
      <c r="W19" s="3"/>
    </row>
    <row r="20" spans="1:23" x14ac:dyDescent="0.3">
      <c r="A20">
        <v>16</v>
      </c>
      <c r="B20">
        <v>17</v>
      </c>
      <c r="D20" s="3"/>
      <c r="I20">
        <v>0</v>
      </c>
      <c r="V20" s="3"/>
      <c r="W20" s="3"/>
    </row>
    <row r="21" spans="1:23" x14ac:dyDescent="0.3">
      <c r="A21">
        <v>17</v>
      </c>
      <c r="B21">
        <v>18</v>
      </c>
      <c r="D21" s="3"/>
      <c r="I21">
        <v>0</v>
      </c>
      <c r="V21" s="3"/>
      <c r="W21" s="3"/>
    </row>
    <row r="22" spans="1:23" x14ac:dyDescent="0.3">
      <c r="A22">
        <v>18</v>
      </c>
      <c r="B22">
        <v>19</v>
      </c>
      <c r="D22" s="3"/>
      <c r="I22">
        <v>0</v>
      </c>
      <c r="V22" s="3"/>
      <c r="W22" s="3"/>
    </row>
    <row r="23" spans="1:23" x14ac:dyDescent="0.3">
      <c r="A23">
        <v>19</v>
      </c>
      <c r="B23">
        <v>20</v>
      </c>
      <c r="D23" s="3"/>
      <c r="I23">
        <v>0</v>
      </c>
      <c r="V23" s="3"/>
      <c r="W23" s="3"/>
    </row>
    <row r="24" spans="1:23" x14ac:dyDescent="0.3">
      <c r="A24" t="s">
        <v>161</v>
      </c>
      <c r="D24" s="3"/>
      <c r="V24" s="3"/>
      <c r="W24" s="3"/>
    </row>
    <row r="25" spans="1:23" x14ac:dyDescent="0.3">
      <c r="A25" t="s">
        <v>162</v>
      </c>
    </row>
    <row r="26" spans="1:23" x14ac:dyDescent="0.3">
      <c r="A26" t="s">
        <v>59</v>
      </c>
      <c r="B26" t="s">
        <v>65</v>
      </c>
    </row>
    <row r="27" spans="1:23" x14ac:dyDescent="0.3">
      <c r="A27">
        <v>0</v>
      </c>
      <c r="B27">
        <v>20</v>
      </c>
    </row>
    <row r="28" spans="1:23" x14ac:dyDescent="0.3">
      <c r="A28">
        <v>1</v>
      </c>
      <c r="B28">
        <v>21</v>
      </c>
    </row>
    <row r="29" spans="1:23" x14ac:dyDescent="0.3">
      <c r="A29">
        <v>2</v>
      </c>
      <c r="B29">
        <v>22</v>
      </c>
    </row>
    <row r="30" spans="1:23" x14ac:dyDescent="0.3">
      <c r="A30">
        <v>3</v>
      </c>
      <c r="B30">
        <v>23</v>
      </c>
    </row>
    <row r="31" spans="1:23" x14ac:dyDescent="0.3">
      <c r="A31">
        <v>4</v>
      </c>
      <c r="B31">
        <v>24</v>
      </c>
    </row>
    <row r="32" spans="1:23" x14ac:dyDescent="0.3">
      <c r="A32">
        <v>5</v>
      </c>
      <c r="B32">
        <v>25</v>
      </c>
    </row>
    <row r="33" spans="1:3" x14ac:dyDescent="0.3">
      <c r="A33">
        <v>6</v>
      </c>
      <c r="B33">
        <v>26</v>
      </c>
    </row>
    <row r="34" spans="1:3" x14ac:dyDescent="0.3">
      <c r="A34">
        <v>7</v>
      </c>
      <c r="B34">
        <v>27</v>
      </c>
    </row>
    <row r="35" spans="1:3" x14ac:dyDescent="0.3">
      <c r="A35">
        <v>8</v>
      </c>
      <c r="B35">
        <v>28</v>
      </c>
    </row>
    <row r="36" spans="1:3" x14ac:dyDescent="0.3">
      <c r="A36">
        <v>9</v>
      </c>
      <c r="B36">
        <v>29</v>
      </c>
    </row>
    <row r="37" spans="1:3" x14ac:dyDescent="0.3">
      <c r="A37">
        <v>10</v>
      </c>
      <c r="B37">
        <v>30</v>
      </c>
    </row>
    <row r="38" spans="1:3" x14ac:dyDescent="0.3">
      <c r="A38">
        <v>11</v>
      </c>
      <c r="B38">
        <v>31</v>
      </c>
    </row>
    <row r="39" spans="1:3" x14ac:dyDescent="0.3">
      <c r="A39">
        <v>12</v>
      </c>
      <c r="B39">
        <v>32</v>
      </c>
    </row>
    <row r="40" spans="1:3" x14ac:dyDescent="0.3">
      <c r="A40">
        <v>13</v>
      </c>
      <c r="B40">
        <v>33</v>
      </c>
    </row>
    <row r="41" spans="1:3" x14ac:dyDescent="0.3">
      <c r="A41">
        <v>14</v>
      </c>
      <c r="B41">
        <v>34</v>
      </c>
    </row>
    <row r="42" spans="1:3" x14ac:dyDescent="0.3">
      <c r="A42">
        <v>15</v>
      </c>
      <c r="B42">
        <v>35</v>
      </c>
    </row>
    <row r="43" spans="1:3" x14ac:dyDescent="0.3">
      <c r="A43">
        <v>16</v>
      </c>
      <c r="B43">
        <v>36</v>
      </c>
    </row>
    <row r="44" spans="1:3" x14ac:dyDescent="0.3">
      <c r="A44" t="s">
        <v>163</v>
      </c>
    </row>
    <row r="45" spans="1:3" x14ac:dyDescent="0.3">
      <c r="A45" t="s">
        <v>374</v>
      </c>
    </row>
    <row r="46" spans="1:3" x14ac:dyDescent="0.3">
      <c r="A46" t="s">
        <v>59</v>
      </c>
      <c r="B46" t="s">
        <v>1</v>
      </c>
      <c r="C46" t="s">
        <v>31</v>
      </c>
    </row>
    <row r="47" spans="1:3" x14ac:dyDescent="0.3">
      <c r="A47">
        <v>0</v>
      </c>
      <c r="B47">
        <v>1</v>
      </c>
      <c r="C47">
        <v>1</v>
      </c>
    </row>
    <row r="48" spans="1:3" x14ac:dyDescent="0.3">
      <c r="A48">
        <v>1</v>
      </c>
      <c r="B48">
        <v>2</v>
      </c>
      <c r="C48">
        <v>2</v>
      </c>
    </row>
    <row r="49" spans="1:3" x14ac:dyDescent="0.3">
      <c r="A49">
        <v>2</v>
      </c>
      <c r="B49">
        <v>3</v>
      </c>
      <c r="C49">
        <v>3</v>
      </c>
    </row>
    <row r="50" spans="1:3" x14ac:dyDescent="0.3">
      <c r="A50">
        <v>3</v>
      </c>
      <c r="B50">
        <v>4</v>
      </c>
      <c r="C50">
        <v>4</v>
      </c>
    </row>
    <row r="51" spans="1:3" x14ac:dyDescent="0.3">
      <c r="A51">
        <v>4</v>
      </c>
      <c r="B51">
        <v>5</v>
      </c>
      <c r="C51">
        <v>5</v>
      </c>
    </row>
    <row r="52" spans="1:3" x14ac:dyDescent="0.3">
      <c r="A52">
        <v>5</v>
      </c>
      <c r="B52">
        <v>6</v>
      </c>
      <c r="C52">
        <v>6</v>
      </c>
    </row>
    <row r="53" spans="1:3" x14ac:dyDescent="0.3">
      <c r="A53">
        <v>6</v>
      </c>
      <c r="B53">
        <v>7</v>
      </c>
      <c r="C53">
        <v>7</v>
      </c>
    </row>
    <row r="54" spans="1:3" x14ac:dyDescent="0.3">
      <c r="A54">
        <v>7</v>
      </c>
      <c r="B54">
        <v>8</v>
      </c>
      <c r="C54">
        <v>8</v>
      </c>
    </row>
    <row r="55" spans="1:3" x14ac:dyDescent="0.3">
      <c r="A55">
        <v>8</v>
      </c>
      <c r="B55">
        <v>9</v>
      </c>
      <c r="C55">
        <v>9</v>
      </c>
    </row>
    <row r="56" spans="1:3" x14ac:dyDescent="0.3">
      <c r="A56">
        <v>9</v>
      </c>
      <c r="B56">
        <v>10</v>
      </c>
      <c r="C56">
        <v>10</v>
      </c>
    </row>
    <row r="57" spans="1:3" x14ac:dyDescent="0.3">
      <c r="A57">
        <v>10</v>
      </c>
      <c r="B57">
        <v>11</v>
      </c>
      <c r="C57">
        <v>11</v>
      </c>
    </row>
    <row r="58" spans="1:3" x14ac:dyDescent="0.3">
      <c r="A58">
        <v>11</v>
      </c>
      <c r="B58">
        <v>12</v>
      </c>
      <c r="C58">
        <v>12</v>
      </c>
    </row>
    <row r="59" spans="1:3" x14ac:dyDescent="0.3">
      <c r="A59">
        <v>12</v>
      </c>
      <c r="B59">
        <v>13</v>
      </c>
      <c r="C59">
        <v>13</v>
      </c>
    </row>
    <row r="60" spans="1:3" x14ac:dyDescent="0.3">
      <c r="A60">
        <v>13</v>
      </c>
      <c r="B60">
        <v>14</v>
      </c>
      <c r="C60">
        <v>14</v>
      </c>
    </row>
    <row r="61" spans="1:3" x14ac:dyDescent="0.3">
      <c r="A61">
        <v>14</v>
      </c>
      <c r="B61">
        <v>15</v>
      </c>
      <c r="C61">
        <v>15</v>
      </c>
    </row>
    <row r="62" spans="1:3" x14ac:dyDescent="0.3">
      <c r="A62">
        <v>15</v>
      </c>
      <c r="B62">
        <v>16</v>
      </c>
      <c r="C62">
        <v>16</v>
      </c>
    </row>
    <row r="63" spans="1:3" x14ac:dyDescent="0.3">
      <c r="A63">
        <v>16</v>
      </c>
      <c r="B63">
        <v>17</v>
      </c>
      <c r="C63">
        <v>17</v>
      </c>
    </row>
    <row r="64" spans="1:3" x14ac:dyDescent="0.3">
      <c r="A64">
        <v>17</v>
      </c>
      <c r="B64">
        <v>18</v>
      </c>
      <c r="C64">
        <v>18</v>
      </c>
    </row>
    <row r="65" spans="1:3" x14ac:dyDescent="0.3">
      <c r="A65">
        <v>18</v>
      </c>
      <c r="B65">
        <v>19</v>
      </c>
      <c r="C65">
        <v>19</v>
      </c>
    </row>
    <row r="66" spans="1:3" x14ac:dyDescent="0.3">
      <c r="A66">
        <v>19</v>
      </c>
      <c r="B66">
        <v>20</v>
      </c>
      <c r="C66">
        <v>20</v>
      </c>
    </row>
    <row r="67" spans="1:3" x14ac:dyDescent="0.3">
      <c r="A67">
        <v>20</v>
      </c>
      <c r="B67">
        <v>21</v>
      </c>
      <c r="C67">
        <v>21</v>
      </c>
    </row>
    <row r="68" spans="1:3" x14ac:dyDescent="0.3">
      <c r="A68">
        <v>21</v>
      </c>
      <c r="B68">
        <v>22</v>
      </c>
      <c r="C68">
        <v>22</v>
      </c>
    </row>
    <row r="69" spans="1:3" x14ac:dyDescent="0.3">
      <c r="A69">
        <v>22</v>
      </c>
      <c r="B69">
        <v>23</v>
      </c>
      <c r="C69">
        <v>23</v>
      </c>
    </row>
    <row r="70" spans="1:3" x14ac:dyDescent="0.3">
      <c r="A70">
        <v>23</v>
      </c>
      <c r="B70">
        <v>24</v>
      </c>
      <c r="C70">
        <v>24</v>
      </c>
    </row>
    <row r="71" spans="1:3" x14ac:dyDescent="0.3">
      <c r="A71">
        <v>24</v>
      </c>
      <c r="B71">
        <v>25</v>
      </c>
      <c r="C71">
        <v>25</v>
      </c>
    </row>
    <row r="72" spans="1:3" x14ac:dyDescent="0.3">
      <c r="A72">
        <v>25</v>
      </c>
      <c r="B72">
        <v>26</v>
      </c>
      <c r="C72">
        <v>26</v>
      </c>
    </row>
    <row r="73" spans="1:3" x14ac:dyDescent="0.3">
      <c r="A73">
        <v>26</v>
      </c>
      <c r="B73">
        <v>27</v>
      </c>
      <c r="C73">
        <v>27</v>
      </c>
    </row>
    <row r="74" spans="1:3" x14ac:dyDescent="0.3">
      <c r="A74">
        <v>27</v>
      </c>
      <c r="B74">
        <v>28</v>
      </c>
      <c r="C74">
        <v>28</v>
      </c>
    </row>
    <row r="75" spans="1:3" x14ac:dyDescent="0.3">
      <c r="A75">
        <v>28</v>
      </c>
      <c r="B75">
        <v>29</v>
      </c>
      <c r="C75">
        <v>29</v>
      </c>
    </row>
    <row r="76" spans="1:3" x14ac:dyDescent="0.3">
      <c r="A76">
        <v>29</v>
      </c>
      <c r="B76">
        <v>30</v>
      </c>
      <c r="C76">
        <v>30</v>
      </c>
    </row>
    <row r="77" spans="1:3" x14ac:dyDescent="0.3">
      <c r="A77">
        <v>30</v>
      </c>
      <c r="B77">
        <v>31</v>
      </c>
      <c r="C77">
        <v>31</v>
      </c>
    </row>
    <row r="78" spans="1:3" x14ac:dyDescent="0.3">
      <c r="A78">
        <v>31</v>
      </c>
      <c r="B78">
        <v>32</v>
      </c>
      <c r="C78">
        <v>32</v>
      </c>
    </row>
    <row r="79" spans="1:3" x14ac:dyDescent="0.3">
      <c r="A79">
        <v>32</v>
      </c>
      <c r="B79">
        <v>33</v>
      </c>
      <c r="C79">
        <v>33</v>
      </c>
    </row>
    <row r="80" spans="1:3" x14ac:dyDescent="0.3">
      <c r="A80">
        <v>33</v>
      </c>
      <c r="B80">
        <v>34</v>
      </c>
      <c r="C80">
        <v>34</v>
      </c>
    </row>
    <row r="81" spans="1:3" x14ac:dyDescent="0.3">
      <c r="A81">
        <v>34</v>
      </c>
      <c r="B81">
        <v>35</v>
      </c>
      <c r="C81">
        <v>35</v>
      </c>
    </row>
    <row r="82" spans="1:3" x14ac:dyDescent="0.3">
      <c r="A82">
        <v>35</v>
      </c>
      <c r="B82">
        <v>36</v>
      </c>
      <c r="C82">
        <v>36</v>
      </c>
    </row>
    <row r="83" spans="1:3" x14ac:dyDescent="0.3">
      <c r="A83">
        <v>36</v>
      </c>
      <c r="B83">
        <v>37</v>
      </c>
      <c r="C83">
        <v>37</v>
      </c>
    </row>
    <row r="84" spans="1:3" x14ac:dyDescent="0.3">
      <c r="A84">
        <v>37</v>
      </c>
      <c r="B84">
        <v>38</v>
      </c>
      <c r="C84">
        <v>38</v>
      </c>
    </row>
    <row r="85" spans="1:3" x14ac:dyDescent="0.3">
      <c r="A85">
        <v>38</v>
      </c>
      <c r="B85">
        <v>39</v>
      </c>
      <c r="C85">
        <v>39</v>
      </c>
    </row>
    <row r="86" spans="1:3" x14ac:dyDescent="0.3">
      <c r="A86">
        <v>39</v>
      </c>
      <c r="B86">
        <v>40</v>
      </c>
      <c r="C86">
        <v>40</v>
      </c>
    </row>
    <row r="87" spans="1:3" x14ac:dyDescent="0.3">
      <c r="A87">
        <v>40</v>
      </c>
      <c r="B87">
        <v>41</v>
      </c>
      <c r="C87">
        <v>41</v>
      </c>
    </row>
    <row r="88" spans="1:3" x14ac:dyDescent="0.3">
      <c r="A88">
        <v>41</v>
      </c>
      <c r="B88">
        <v>42</v>
      </c>
      <c r="C88">
        <v>42</v>
      </c>
    </row>
    <row r="89" spans="1:3" x14ac:dyDescent="0.3">
      <c r="A89">
        <v>42</v>
      </c>
      <c r="B89">
        <v>43</v>
      </c>
      <c r="C89">
        <v>43</v>
      </c>
    </row>
    <row r="90" spans="1:3" x14ac:dyDescent="0.3">
      <c r="A90">
        <v>43</v>
      </c>
      <c r="B90">
        <v>44</v>
      </c>
      <c r="C90">
        <v>44</v>
      </c>
    </row>
    <row r="91" spans="1:3" x14ac:dyDescent="0.3">
      <c r="A91">
        <v>44</v>
      </c>
      <c r="B91">
        <v>45</v>
      </c>
      <c r="C91">
        <v>45</v>
      </c>
    </row>
    <row r="92" spans="1:3" x14ac:dyDescent="0.3">
      <c r="A92">
        <v>45</v>
      </c>
      <c r="B92">
        <v>46</v>
      </c>
      <c r="C92">
        <v>46</v>
      </c>
    </row>
    <row r="93" spans="1:3" x14ac:dyDescent="0.3">
      <c r="A93">
        <v>46</v>
      </c>
      <c r="B93">
        <v>47</v>
      </c>
      <c r="C93">
        <v>47</v>
      </c>
    </row>
    <row r="94" spans="1:3" x14ac:dyDescent="0.3">
      <c r="A94">
        <v>47</v>
      </c>
      <c r="B94">
        <v>48</v>
      </c>
      <c r="C94">
        <v>48</v>
      </c>
    </row>
    <row r="95" spans="1:3" x14ac:dyDescent="0.3">
      <c r="A95">
        <v>48</v>
      </c>
      <c r="B95">
        <v>49</v>
      </c>
      <c r="C95">
        <v>49</v>
      </c>
    </row>
    <row r="96" spans="1:3" x14ac:dyDescent="0.3">
      <c r="A96">
        <v>49</v>
      </c>
      <c r="B96">
        <v>50</v>
      </c>
      <c r="C96">
        <v>50</v>
      </c>
    </row>
    <row r="97" spans="1:3" x14ac:dyDescent="0.3">
      <c r="A97">
        <v>50</v>
      </c>
      <c r="B97">
        <v>51</v>
      </c>
      <c r="C97">
        <v>51</v>
      </c>
    </row>
    <row r="98" spans="1:3" x14ac:dyDescent="0.3">
      <c r="A98">
        <v>51</v>
      </c>
      <c r="B98">
        <v>52</v>
      </c>
      <c r="C98">
        <v>52</v>
      </c>
    </row>
    <row r="99" spans="1:3" x14ac:dyDescent="0.3">
      <c r="A99">
        <v>52</v>
      </c>
      <c r="B99">
        <v>53</v>
      </c>
      <c r="C99">
        <v>53</v>
      </c>
    </row>
    <row r="100" spans="1:3" x14ac:dyDescent="0.3">
      <c r="A100">
        <v>53</v>
      </c>
      <c r="B100">
        <v>54</v>
      </c>
      <c r="C100">
        <v>54</v>
      </c>
    </row>
    <row r="101" spans="1:3" x14ac:dyDescent="0.3">
      <c r="A101">
        <v>54</v>
      </c>
      <c r="B101">
        <v>55</v>
      </c>
      <c r="C101">
        <v>55</v>
      </c>
    </row>
    <row r="102" spans="1:3" x14ac:dyDescent="0.3">
      <c r="A102">
        <v>55</v>
      </c>
      <c r="B102">
        <v>56</v>
      </c>
      <c r="C102">
        <v>56</v>
      </c>
    </row>
    <row r="103" spans="1:3" x14ac:dyDescent="0.3">
      <c r="A103">
        <v>56</v>
      </c>
      <c r="B103">
        <v>57</v>
      </c>
      <c r="C103">
        <v>57</v>
      </c>
    </row>
    <row r="104" spans="1:3" x14ac:dyDescent="0.3">
      <c r="A104">
        <v>57</v>
      </c>
      <c r="B104">
        <v>58</v>
      </c>
      <c r="C104">
        <v>58</v>
      </c>
    </row>
    <row r="105" spans="1:3" x14ac:dyDescent="0.3">
      <c r="A105">
        <v>58</v>
      </c>
      <c r="B105">
        <v>59</v>
      </c>
      <c r="C105">
        <v>59</v>
      </c>
    </row>
    <row r="106" spans="1:3" x14ac:dyDescent="0.3">
      <c r="A106">
        <v>59</v>
      </c>
      <c r="B106">
        <v>60</v>
      </c>
      <c r="C106">
        <v>60</v>
      </c>
    </row>
    <row r="107" spans="1:3" x14ac:dyDescent="0.3">
      <c r="A107">
        <v>60</v>
      </c>
      <c r="B107">
        <v>61</v>
      </c>
      <c r="C107">
        <v>61</v>
      </c>
    </row>
    <row r="108" spans="1:3" x14ac:dyDescent="0.3">
      <c r="A108">
        <v>61</v>
      </c>
      <c r="B108">
        <v>62</v>
      </c>
      <c r="C108">
        <v>62</v>
      </c>
    </row>
    <row r="109" spans="1:3" x14ac:dyDescent="0.3">
      <c r="A109">
        <v>62</v>
      </c>
      <c r="B109">
        <v>63</v>
      </c>
      <c r="C109">
        <v>63</v>
      </c>
    </row>
    <row r="110" spans="1:3" x14ac:dyDescent="0.3">
      <c r="A110">
        <v>63</v>
      </c>
      <c r="B110">
        <v>64</v>
      </c>
      <c r="C110">
        <v>64</v>
      </c>
    </row>
    <row r="111" spans="1:3" x14ac:dyDescent="0.3">
      <c r="A111">
        <v>64</v>
      </c>
      <c r="B111">
        <v>65</v>
      </c>
      <c r="C111">
        <v>65</v>
      </c>
    </row>
    <row r="112" spans="1:3" x14ac:dyDescent="0.3">
      <c r="A112">
        <v>65</v>
      </c>
      <c r="B112">
        <v>66</v>
      </c>
      <c r="C112">
        <v>66</v>
      </c>
    </row>
    <row r="113" spans="1:3" x14ac:dyDescent="0.3">
      <c r="A113">
        <v>66</v>
      </c>
      <c r="B113">
        <v>67</v>
      </c>
      <c r="C113">
        <v>67</v>
      </c>
    </row>
    <row r="114" spans="1:3" x14ac:dyDescent="0.3">
      <c r="A114">
        <v>67</v>
      </c>
      <c r="B114">
        <v>68</v>
      </c>
      <c r="C114">
        <v>68</v>
      </c>
    </row>
    <row r="115" spans="1:3" x14ac:dyDescent="0.3">
      <c r="A115">
        <v>68</v>
      </c>
      <c r="B115">
        <v>69</v>
      </c>
      <c r="C115">
        <v>69</v>
      </c>
    </row>
    <row r="116" spans="1:3" x14ac:dyDescent="0.3">
      <c r="A116">
        <v>69</v>
      </c>
      <c r="B116">
        <v>70</v>
      </c>
      <c r="C116">
        <v>70</v>
      </c>
    </row>
    <row r="117" spans="1:3" x14ac:dyDescent="0.3">
      <c r="A117">
        <v>70</v>
      </c>
      <c r="B117">
        <v>71</v>
      </c>
      <c r="C117">
        <v>71</v>
      </c>
    </row>
    <row r="118" spans="1:3" x14ac:dyDescent="0.3">
      <c r="A118">
        <v>71</v>
      </c>
      <c r="B118">
        <v>72</v>
      </c>
      <c r="C118">
        <v>72</v>
      </c>
    </row>
    <row r="119" spans="1:3" x14ac:dyDescent="0.3">
      <c r="A119">
        <v>72</v>
      </c>
      <c r="B119">
        <v>73</v>
      </c>
      <c r="C119">
        <v>73</v>
      </c>
    </row>
    <row r="120" spans="1:3" x14ac:dyDescent="0.3">
      <c r="A120">
        <v>73</v>
      </c>
      <c r="B120">
        <v>74</v>
      </c>
      <c r="C120">
        <v>74</v>
      </c>
    </row>
    <row r="121" spans="1:3" x14ac:dyDescent="0.3">
      <c r="A121">
        <v>74</v>
      </c>
      <c r="B121">
        <v>75</v>
      </c>
      <c r="C121">
        <v>75</v>
      </c>
    </row>
    <row r="122" spans="1:3" x14ac:dyDescent="0.3">
      <c r="A122">
        <v>75</v>
      </c>
      <c r="B122">
        <v>76</v>
      </c>
      <c r="C122">
        <v>76</v>
      </c>
    </row>
    <row r="123" spans="1:3" x14ac:dyDescent="0.3">
      <c r="A123">
        <v>76</v>
      </c>
      <c r="B123">
        <v>77</v>
      </c>
      <c r="C123">
        <v>77</v>
      </c>
    </row>
    <row r="124" spans="1:3" x14ac:dyDescent="0.3">
      <c r="A124">
        <v>77</v>
      </c>
      <c r="B124">
        <v>78</v>
      </c>
      <c r="C124">
        <v>78</v>
      </c>
    </row>
    <row r="125" spans="1:3" x14ac:dyDescent="0.3">
      <c r="A125">
        <v>78</v>
      </c>
      <c r="B125">
        <v>79</v>
      </c>
      <c r="C125">
        <v>79</v>
      </c>
    </row>
    <row r="126" spans="1:3" x14ac:dyDescent="0.3">
      <c r="A126">
        <v>79</v>
      </c>
      <c r="B126">
        <v>80</v>
      </c>
      <c r="C126">
        <v>80</v>
      </c>
    </row>
    <row r="127" spans="1:3" x14ac:dyDescent="0.3">
      <c r="A127">
        <v>80</v>
      </c>
      <c r="B127">
        <v>81</v>
      </c>
      <c r="C127">
        <v>81</v>
      </c>
    </row>
    <row r="128" spans="1:3" x14ac:dyDescent="0.3">
      <c r="A128">
        <v>81</v>
      </c>
      <c r="B128">
        <v>82</v>
      </c>
      <c r="C128">
        <v>82</v>
      </c>
    </row>
    <row r="129" spans="1:3" x14ac:dyDescent="0.3">
      <c r="A129">
        <v>82</v>
      </c>
      <c r="B129">
        <v>83</v>
      </c>
      <c r="C129">
        <v>83</v>
      </c>
    </row>
    <row r="130" spans="1:3" x14ac:dyDescent="0.3">
      <c r="A130">
        <v>83</v>
      </c>
      <c r="B130">
        <v>84</v>
      </c>
      <c r="C130">
        <v>84</v>
      </c>
    </row>
    <row r="131" spans="1:3" x14ac:dyDescent="0.3">
      <c r="A131">
        <v>84</v>
      </c>
      <c r="B131">
        <v>85</v>
      </c>
      <c r="C131">
        <v>85</v>
      </c>
    </row>
    <row r="132" spans="1:3" x14ac:dyDescent="0.3">
      <c r="A132">
        <v>85</v>
      </c>
      <c r="B132">
        <v>86</v>
      </c>
      <c r="C132">
        <v>86</v>
      </c>
    </row>
    <row r="133" spans="1:3" x14ac:dyDescent="0.3">
      <c r="A133">
        <v>86</v>
      </c>
      <c r="B133">
        <v>87</v>
      </c>
      <c r="C133">
        <v>87</v>
      </c>
    </row>
    <row r="134" spans="1:3" x14ac:dyDescent="0.3">
      <c r="A134">
        <v>87</v>
      </c>
      <c r="B134">
        <v>88</v>
      </c>
      <c r="C134">
        <v>88</v>
      </c>
    </row>
    <row r="135" spans="1:3" x14ac:dyDescent="0.3">
      <c r="A135">
        <v>88</v>
      </c>
      <c r="B135">
        <v>89</v>
      </c>
      <c r="C135">
        <v>89</v>
      </c>
    </row>
    <row r="136" spans="1:3" x14ac:dyDescent="0.3">
      <c r="A136" t="s">
        <v>375</v>
      </c>
    </row>
  </sheetData>
  <sortState xmlns:xlrd2="http://schemas.microsoft.com/office/spreadsheetml/2017/richdata2" ref="A47:C135">
    <sortCondition ref="A46:A135"/>
  </sortState>
  <dataValidations count="1">
    <dataValidation allowBlank="1" showInputMessage="1" showErrorMessage="1" sqref="A1" xr:uid="{00000000-0002-0000-0700-000000000000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1" t="s">
        <v>0</v>
      </c>
    </row>
  </sheetData>
  <dataValidations count="1">
    <dataValidation allowBlank="1" showInputMessage="1" showErrorMessage="1" sqref="A1" xr:uid="{00000000-0002-0000-0800-000000000000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11</vt:i4>
      </vt:variant>
    </vt:vector>
  </HeadingPairs>
  <TitlesOfParts>
    <vt:vector size="18" baseType="lpstr">
      <vt:lpstr>readme</vt:lpstr>
      <vt:lpstr>members</vt:lpstr>
      <vt:lpstr>request</vt:lpstr>
      <vt:lpstr>data</vt:lpstr>
      <vt:lpstr>report</vt:lpstr>
      <vt:lpstr>report_setup</vt:lpstr>
      <vt:lpstr>export</vt:lpstr>
      <vt:lpstr>readme!Database</vt:lpstr>
      <vt:lpstr>readme!Password</vt:lpstr>
      <vt:lpstr>data!Print_Area</vt:lpstr>
      <vt:lpstr>export!Print_Area</vt:lpstr>
      <vt:lpstr>members!Print_Area</vt:lpstr>
      <vt:lpstr>readme!Print_Area</vt:lpstr>
      <vt:lpstr>report!Print_Area</vt:lpstr>
      <vt:lpstr>'request'!Print_Area</vt:lpstr>
      <vt:lpstr>report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2019-02-03T15:37:38Z</cp:lastPrinted>
  <dcterms:created xsi:type="dcterms:W3CDTF">2019-01-24T14:57:15Z</dcterms:created>
  <dcterms:modified xsi:type="dcterms:W3CDTF">2024-04-20T16:23:23Z</dcterms:modified>
</cp:coreProperties>
</file>