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drawings/drawing1.xml" ContentType="application/vnd.openxmlformats-officedocument.drawing+xml"/>
  <Override PartName="/xl/tables/table3.xml" ContentType="application/vnd.openxmlformats-officedocument.spreadsheetml.table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queryTables/queryTable3.xml" ContentType="application/vnd.openxmlformats-officedocument.spreadsheetml.queryTable+xml"/>
  <Override PartName="/xl/tables/table6.xml" ContentType="application/vnd.openxmlformats-officedocument.spreadsheetml.table+xml"/>
  <Override PartName="/xl/queryTables/queryTable4.xml" ContentType="application/vnd.openxmlformats-officedocument.spreadsheetml.queryTable+xml"/>
  <Override PartName="/xl/tables/table7.xml" ContentType="application/vnd.openxmlformats-officedocument.spreadsheetml.table+xml"/>
  <Override PartName="/xl/queryTables/queryTable5.xml" ContentType="application/vnd.openxmlformats-officedocument.spreadsheetml.queryTable+xml"/>
  <Override PartName="/xl/tables/table8.xml" ContentType="application/vnd.openxmlformats-officedocument.spreadsheetml.table+xml"/>
  <Override PartName="/xl/queryTables/queryTable6.xml" ContentType="application/vnd.openxmlformats-officedocument.spreadsheetml.queryTable+xml"/>
  <Override PartName="/xl/tables/table9.xml" ContentType="application/vnd.openxmlformats-officedocument.spreadsheetml.table+xml"/>
  <Override PartName="/xl/queryTables/queryTable7.xml" ContentType="application/vnd.openxmlformats-officedocument.spreadsheetml.queryTable+xml"/>
  <Override PartName="/xl/tables/table10.xml" ContentType="application/vnd.openxmlformats-officedocument.spreadsheetml.table+xml"/>
  <Override PartName="/xl/queryTables/queryTable8.xml" ContentType="application/vnd.openxmlformats-officedocument.spreadsheetml.queryTable+xml"/>
  <Override PartName="/xl/tables/table11.xml" ContentType="application/vnd.openxmlformats-officedocument.spreadsheetml.table+xml"/>
  <Override PartName="/xl/queryTables/queryTable9.xml" ContentType="application/vnd.openxmlformats-officedocument.spreadsheetml.queryTable+xml"/>
  <Override PartName="/xl/tables/table12.xml" ContentType="application/vnd.openxmlformats-officedocument.spreadsheetml.table+xml"/>
  <Override PartName="/xl/queryTables/queryTable10.xml" ContentType="application/vnd.openxmlformats-officedocument.spreadsheetml.queryTable+xml"/>
  <Override PartName="/xl/tables/table13.xml" ContentType="application/vnd.openxmlformats-officedocument.spreadsheetml.table+xml"/>
  <Override PartName="/xl/queryTables/queryTable11.xml" ContentType="application/vnd.openxmlformats-officedocument.spreadsheetml.queryTable+xml"/>
  <Override PartName="/xl/tables/table14.xml" ContentType="application/vnd.openxmlformats-officedocument.spreadsheetml.table+xml"/>
  <Override PartName="/xl/queryTables/queryTable12.xml" ContentType="application/vnd.openxmlformats-officedocument.spreadsheetml.queryTable+xml"/>
  <Override PartName="/xl/tables/table15.xml" ContentType="application/vnd.openxmlformats-officedocument.spreadsheetml.table+xml"/>
  <Override PartName="/xl/queryTables/queryTable13.xml" ContentType="application/vnd.openxmlformats-officedocument.spreadsheetml.queryTable+xml"/>
  <Override PartName="/xl/tables/table16.xml" ContentType="application/vnd.openxmlformats-officedocument.spreadsheetml.table+xml"/>
  <Override PartName="/xl/queryTables/queryTable14.xml" ContentType="application/vnd.openxmlformats-officedocument.spreadsheetml.queryTable+xml"/>
  <Override PartName="/xl/tables/table17.xml" ContentType="application/vnd.openxmlformats-officedocument.spreadsheetml.table+xml"/>
  <Override PartName="/xl/queryTables/queryTable15.xml" ContentType="application/vnd.openxmlformats-officedocument.spreadsheetml.query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queryTables/queryTable16.xml" ContentType="application/vnd.openxmlformats-officedocument.spreadsheetml.queryTable+xml"/>
  <Override PartName="/xl/tables/table20.xml" ContentType="application/vnd.openxmlformats-officedocument.spreadsheetml.table+xml"/>
  <Override PartName="/xl/queryTables/queryTable17.xml" ContentType="application/vnd.openxmlformats-officedocument.spreadsheetml.queryTable+xml"/>
  <Override PartName="/xl/tables/table21.xml" ContentType="application/vnd.openxmlformats-officedocument.spreadsheetml.table+xml"/>
  <Override PartName="/xl/queryTables/queryTable18.xml" ContentType="application/vnd.openxmlformats-officedocument.spreadsheetml.queryTable+xml"/>
  <Override PartName="/xl/tables/table22.xml" ContentType="application/vnd.openxmlformats-officedocument.spreadsheetml.table+xml"/>
  <Override PartName="/xl/queryTables/queryTable19.xml" ContentType="application/vnd.openxmlformats-officedocument.spreadsheetml.queryTable+xml"/>
  <Override PartName="/xl/tables/table23.xml" ContentType="application/vnd.openxmlformats-officedocument.spreadsheetml.table+xml"/>
  <Override PartName="/xl/queryTables/queryTable20.xml" ContentType="application/vnd.openxmlformats-officedocument.spreadsheetml.queryTable+xml"/>
  <Override PartName="/xl/tables/table24.xml" ContentType="application/vnd.openxmlformats-officedocument.spreadsheetml.table+xml"/>
  <Override PartName="/xl/queryTables/queryTable21.xml" ContentType="application/vnd.openxmlformats-officedocument.spreadsheetml.queryTable+xml"/>
  <Override PartName="/xl/tables/table25.xml" ContentType="application/vnd.openxmlformats-officedocument.spreadsheetml.table+xml"/>
  <Override PartName="/xl/queryTables/queryTable2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5 - Invoices\"/>
    </mc:Choice>
  </mc:AlternateContent>
  <xr:revisionPtr revIDLastSave="0" documentId="13_ncr:1_{1F5A17EA-7230-470D-B078-3237044B1BA3}" xr6:coauthVersionLast="47" xr6:coauthVersionMax="47" xr10:uidLastSave="{00000000-0000-0000-0000-000000000000}"/>
  <bookViews>
    <workbookView xWindow="-120" yWindow="-120" windowWidth="29040" windowHeight="15840" tabRatio="872" xr2:uid="{00000000-000D-0000-FFFF-FFFF00000000}"/>
  </bookViews>
  <sheets>
    <sheet name="readme" sheetId="40" r:id="rId1"/>
    <sheet name="order" sheetId="6" r:id="rId2"/>
    <sheet name="quote" sheetId="9" r:id="rId3"/>
    <sheet name="invoice" sheetId="10" r:id="rId4"/>
    <sheet name="customers" sheetId="11" r:id="rId5"/>
    <sheet name="products" sheetId="1" r:id="rId6"/>
    <sheet name="orders" sheetId="29" r:id="rId7"/>
    <sheet name="order_details" sheetId="36" r:id="rId8"/>
    <sheet name="sellers" sheetId="14" r:id="rId9"/>
    <sheet name="product_categories" sheetId="30" r:id="rId10"/>
    <sheet name="brands" sheetId="32" r:id="rId11"/>
    <sheet name="pricing_categories" sheetId="34" r:id="rId12"/>
    <sheet name="objects" sheetId="37" r:id="rId13"/>
    <sheet name="handlers" sheetId="38" r:id="rId14"/>
    <sheet name="translations" sheetId="39" r:id="rId15"/>
    <sheet name="TableViews_Data" sheetId="16" state="veryHidden" r:id="rId16"/>
    <sheet name="SaveToDB_Data" sheetId="46" state="veryHidden" r:id="rId17"/>
    <sheet name="SaveToDB_LoadedID" sheetId="47" state="veryHidden" r:id="rId18"/>
    <sheet name="SaveToDB_UpdatedID" sheetId="48" state="veryHidden" r:id="rId19"/>
    <sheet name="SaveToDB_Lists" sheetId="49" state="veryHidden" r:id="rId20"/>
  </sheets>
  <definedNames>
    <definedName name="_xlnm.Database" localSheetId="0">readme!$C$35</definedName>
    <definedName name="ExternalData_1" localSheetId="10" hidden="1">brands!$B$3:$D$8</definedName>
    <definedName name="ExternalData_1" localSheetId="4" hidden="1">'customers'!$B$3:$K$5</definedName>
    <definedName name="ExternalData_1" localSheetId="13" hidden="1">handlers!$B$3:$N$74</definedName>
    <definedName name="ExternalData_1" localSheetId="12" hidden="1">objects!$B$3:$J$4</definedName>
    <definedName name="ExternalData_1" localSheetId="7" hidden="1">order_details!$B$3:$W$9</definedName>
    <definedName name="ExternalData_1" localSheetId="6" hidden="1">orders!$B$3:$Q$6</definedName>
    <definedName name="ExternalData_1" localSheetId="11" hidden="1">pricing_categories!$B$3:$D$4</definedName>
    <definedName name="ExternalData_1" localSheetId="9" hidden="1">product_categories!$B$3:$G$13</definedName>
    <definedName name="ExternalData_1" localSheetId="5" hidden="1">products!$B$3:$J$26</definedName>
    <definedName name="ExternalData_1" localSheetId="19" hidden="1">SaveToDB_Lists!$A$3:$B$4</definedName>
    <definedName name="ExternalData_1" localSheetId="8" hidden="1">sellers!$B$3:$R$4</definedName>
    <definedName name="ExternalData_1" localSheetId="14" hidden="1">translations!$B$3:$J$138</definedName>
    <definedName name="ExternalData_10" localSheetId="19" hidden="1">SaveToDB_Lists!$A$10:$B$20</definedName>
    <definedName name="ExternalData_11" localSheetId="19" hidden="1">SaveToDB_Lists!$A$23:$B$24</definedName>
    <definedName name="ExternalData_12" localSheetId="19" hidden="1">SaveToDB_Lists!$A$27:$B$29</definedName>
    <definedName name="ExternalData_13" localSheetId="19" hidden="1">SaveToDB_Lists!$A$32:$B$33</definedName>
    <definedName name="ExternalData_14" localSheetId="19" hidden="1">SaveToDB_Lists!$A$36:$B$39</definedName>
    <definedName name="ExternalData_15" localSheetId="19" hidden="1">SaveToDB_Lists!$A$42:$B$44</definedName>
    <definedName name="ExternalData_16" localSheetId="19" hidden="1">SaveToDB_Lists!$A$47:$B$48</definedName>
    <definedName name="ExternalData_2" localSheetId="19" hidden="1">SaveToDB_Lists!$A$6:$B$8</definedName>
    <definedName name="ExternalData_3" localSheetId="19" hidden="1">SaveToDB_Lists!#REF!</definedName>
    <definedName name="ExternalData_4" localSheetId="1" hidden="1">order!$B$3:$K$4</definedName>
    <definedName name="ExternalData_4" localSheetId="19" hidden="1">SaveToDB_Lists!#REF!</definedName>
    <definedName name="ExternalData_5" localSheetId="1" hidden="1">order!$B$7:$K$30</definedName>
    <definedName name="ExternalData_5" localSheetId="19" hidden="1">SaveToDB_Lists!#REF!</definedName>
    <definedName name="ExternalData_6" localSheetId="19" hidden="1">SaveToDB_Lists!#REF!</definedName>
    <definedName name="ExternalData_7" localSheetId="19" hidden="1">SaveToDB_Lists!#REF!</definedName>
    <definedName name="ExternalData_8" localSheetId="19" hidden="1">SaveToDB_Lists!#REF!</definedName>
    <definedName name="ExternalData_9" localSheetId="19" hidden="1">SaveToDB_Lists!#REF!</definedName>
    <definedName name="filename" localSheetId="3">invoice!$AQ$1</definedName>
    <definedName name="filename" localSheetId="2">quote!$AQ$1</definedName>
    <definedName name="Password" localSheetId="0">readme!$C$37</definedName>
    <definedName name="_xlnm.Print_Area" localSheetId="10">brands!$B$3:$D$8</definedName>
    <definedName name="_xlnm.Print_Area" localSheetId="4">'customers'!$B$3:$K$5</definedName>
    <definedName name="_xlnm.Print_Area" localSheetId="13">handlers!$B$3:$N$74</definedName>
    <definedName name="_xlnm.Print_Area" localSheetId="3">invoice!$AO$3:$AT$34</definedName>
    <definedName name="_xlnm.Print_Area" localSheetId="12">objects!$B$3:$I$4</definedName>
    <definedName name="_xlnm.Print_Area" localSheetId="1">order!$B$7:$K$30</definedName>
    <definedName name="_xlnm.Print_Area" localSheetId="7">order_details!$B$3:$W$9</definedName>
    <definedName name="_xlnm.Print_Area" localSheetId="6">orders!$B$3:$Q$6</definedName>
    <definedName name="_xlnm.Print_Area" localSheetId="11">pricing_categories!$B$3:$D$4</definedName>
    <definedName name="_xlnm.Print_Area" localSheetId="9">product_categories!$B$3:$G$13</definedName>
    <definedName name="_xlnm.Print_Area" localSheetId="5">products!$B$3:$J$26</definedName>
    <definedName name="_xlnm.Print_Area" localSheetId="2">quote!$AO$3:$AU$25</definedName>
    <definedName name="_xlnm.Print_Area" localSheetId="0">readme!$B$2:$D$44</definedName>
    <definedName name="_xlnm.Print_Area" localSheetId="8">sellers!$B$3:$R$4</definedName>
    <definedName name="_xlnm.Print_Area" localSheetId="14">translations!$B$3:$J$138</definedName>
    <definedName name="_xlnm.Print_Titles" localSheetId="3">invoice!$28:$28</definedName>
    <definedName name="_xlnm.Print_Titles" localSheetId="2">quote!$18:$18</definedName>
    <definedName name="Server" localSheetId="0">readme!$C$34</definedName>
    <definedName name="Username" localSheetId="0">readme!$C$36</definedName>
  </definedNames>
  <calcPr calcId="191029" calcOnSave="0"/>
</workbook>
</file>

<file path=xl/calcChain.xml><?xml version="1.0" encoding="utf-8"?>
<calcChain xmlns="http://schemas.openxmlformats.org/spreadsheetml/2006/main">
  <c r="AR34" i="10" l="1"/>
  <c r="AT31" i="10"/>
  <c r="AT30" i="10"/>
  <c r="AO26" i="10"/>
  <c r="AR22" i="10"/>
  <c r="AR21" i="10"/>
  <c r="AR20" i="10"/>
  <c r="AR19" i="10"/>
  <c r="AR17" i="10"/>
  <c r="AR16" i="10"/>
  <c r="AR15" i="10"/>
  <c r="AR14" i="10"/>
  <c r="AR12" i="10"/>
  <c r="AR11" i="10"/>
  <c r="AR10" i="10"/>
  <c r="AR8" i="10"/>
  <c r="AR7" i="10"/>
  <c r="AR6" i="10"/>
  <c r="AT7" i="10"/>
  <c r="AT6" i="10"/>
  <c r="AP4" i="10"/>
  <c r="AP3" i="10"/>
  <c r="AT29" i="10"/>
  <c r="AS29" i="10"/>
  <c r="AR29" i="10"/>
  <c r="AQ29" i="10"/>
  <c r="AP29" i="10"/>
  <c r="AO29" i="10"/>
  <c r="AR25" i="9"/>
  <c r="AU22" i="9"/>
  <c r="AU21" i="9"/>
  <c r="AO16" i="9"/>
  <c r="AU13" i="9"/>
  <c r="AU12" i="9"/>
  <c r="AQ13" i="9"/>
  <c r="AQ12" i="9"/>
  <c r="AQ11" i="9"/>
  <c r="AQ10" i="9"/>
  <c r="AU9" i="9"/>
  <c r="AQ8" i="9"/>
  <c r="AQ7" i="9"/>
  <c r="AQ6" i="9"/>
  <c r="AU7" i="9"/>
  <c r="AU6" i="9"/>
  <c r="AP4" i="9"/>
  <c r="AP3" i="9"/>
  <c r="AU19" i="9"/>
  <c r="AT19" i="9"/>
  <c r="AT20" i="9" s="1"/>
  <c r="AS19" i="9"/>
  <c r="AR19" i="9"/>
  <c r="AQ19" i="9"/>
  <c r="AP19" i="9"/>
  <c r="AO19" i="9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K1" i="6" l="1"/>
  <c r="I1" i="6"/>
  <c r="J1" i="6"/>
  <c r="AU23" i="9" l="1"/>
  <c r="AQ1" i="10"/>
  <c r="AQ1" i="9"/>
  <c r="AT32" i="10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Connection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EXEC [s05].[usp_products] @category_id = NULL, @subcategory_id = NULL, @brand_id = NULL, @pricing_category_id = 1"/>
  </connection>
  <connection id="2" xr16:uid="{00000000-0015-0000-FFFF-FFFF01000000}" keepAlive="1" name="Connection1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EXEC [s05].[usp_order_details] @category_id = NULL, @subcategory_id = NULL, @brand_id = NULL, @order_id = 2, @show_all = 1"/>
  </connection>
  <connection id="3" xr16:uid="{00000000-0015-0000-FFFF-FFFF02000000}" keepAlive="1" name="Connection10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* FROM [s05].[product_categories]"/>
  </connection>
  <connection id="4" xr16:uid="{BEBCB7BD-037A-428E-ADCB-93D88D9F40B5}" keepAlive="1" name="Connection11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[id], [code] FROM [s05].[sellers] ORDER BY [code], [id]"/>
  </connection>
  <connection id="5" xr16:uid="{00000000-0015-0000-FFFF-FFFF04000000}" keepAlive="1" name="Connection12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* FROM [s05].[brands]"/>
  </connection>
  <connection id="6" xr16:uid="{00000000-0015-0000-FFFF-FFFF05000000}" keepAlive="1" name="Connection13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* FROM [s05].[pricing_categories]"/>
  </connection>
  <connection id="7" xr16:uid="{00000000-0015-0000-FFFF-FFFF06000000}" keepAlive="1" name="Connection14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* FROM [s05].[view_order_details]"/>
  </connection>
  <connection id="8" xr16:uid="{00000000-0015-0000-FFFF-FFFF08000000}" keepAlive="1" name="Connection16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* FROM [s05].[view_orders]"/>
  </connection>
  <connection id="9" xr16:uid="{AD92159D-323B-4347-8024-75F36DF34482}" keepAlive="1" name="Connection17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* FROM [xls].[view_handlers]"/>
  </connection>
  <connection id="10" xr16:uid="{00000000-0015-0000-FFFF-FFFF0B000000}" keepAlive="1" name="Connection2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* FROM [s05].[customers]"/>
  </connection>
  <connection id="11" xr16:uid="{4933E5AC-EFF7-4404-8BB1-E5F47392608B}" keepAlive="1" name="Connection21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* FROM [xls].[view_translations] WHERE [LANGUAGE_NAME] = N'en'"/>
  </connection>
  <connection id="12" xr16:uid="{A54C9B8E-80F3-4523-B44D-8D75D9AE0CAA}" keepAlive="1" name="Connection24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[id], [category] FROM [s05].[product_categories] ORDER BY [category], [id]"/>
  </connection>
  <connection id="13" xr16:uid="{A6EC4FA1-3E29-4087-85C2-55CF98CAB1F8}" keepAlive="1" name="Connection25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[id], [code] FROM [s05].[sellers] ORDER BY [code]"/>
  </connection>
  <connection id="14" xr16:uid="{57E00D75-8B72-411C-AC17-8B21348A7164}" keepAlive="1" name="Connection26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[id], [customer] FROM [s05].[customers] ORDER BY [customer]"/>
  </connection>
  <connection id="15" xr16:uid="{F7D685B3-3F87-4773-95A3-2A70C2891EA0}" keepAlive="1" name="Connection27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[id], [pricing_category] FROM [s05].[pricing_categories] ORDER BY [pricing_category]"/>
  </connection>
  <connection id="16" xr16:uid="{31279C45-0DD0-4310-B428-977C1C1318FC}" keepAlive="1" name="Connection28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[id], [order_number] FROM [s05].[orders] ORDER BY [order_number]"/>
  </connection>
  <connection id="17" xr16:uid="{00000000-0015-0000-FFFF-FFFF0E000000}" keepAlive="1" name="Connection4" type="5" refreshedVersion="7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[id], [code] FROM [s05].[sellers]"/>
  </connection>
  <connection id="18" xr16:uid="{00000000-0015-0000-FFFF-FFFF0F000000}" keepAlive="1" name="Connection5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* FROM [s05].[sellers]"/>
  </connection>
  <connection id="19" xr16:uid="{00000000-0015-0000-FFFF-FFFF10000000}" keepAlive="1" name="Connection6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EXEC [s05].[usp_order_header] @order_id = 2"/>
  </connection>
  <connection id="20" xr16:uid="{00000000-0015-0000-FFFF-FFFF11000000}" keepAlive="1" name="Connection7" type="5" refreshedVersion="7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[id], [customer] FROM [s05].[customers]"/>
  </connection>
  <connection id="21" xr16:uid="{57B8739D-C69D-4296-B1C7-F87505495CD2}" keepAlive="1" name="Connection8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[id], [customer] FROM [s05].[customers] ORDER BY [customer], [id]"/>
  </connection>
  <connection id="22" xr16:uid="{71F9320B-55AA-450E-8FCB-CF54EC29209D}" keepAlive="1" name="Connection9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* FROM [xls].[view_objects] WHERE [TABLE_SCHEMA] = N's05'"/>
  </connection>
</connections>
</file>

<file path=xl/sharedStrings.xml><?xml version="1.0" encoding="utf-8"?>
<sst xmlns="http://schemas.openxmlformats.org/spreadsheetml/2006/main" count="10848" uniqueCount="1181">
  <si>
    <t>ID</t>
  </si>
  <si>
    <t>brand_id</t>
  </si>
  <si>
    <t>int</t>
  </si>
  <si>
    <t>id</t>
  </si>
  <si>
    <t>category_id</t>
  </si>
  <si>
    <t>subcategory_id</t>
  </si>
  <si>
    <t>nvarchar</t>
  </si>
  <si>
    <t>float</t>
  </si>
  <si>
    <t>level</t>
  </si>
  <si>
    <t>name</t>
  </si>
  <si>
    <t>IN</t>
  </si>
  <si>
    <t>Change</t>
  </si>
  <si>
    <t>PROCEDURE</t>
  </si>
  <si>
    <t>column_name</t>
  </si>
  <si>
    <t>cell_value</t>
  </si>
  <si>
    <t>cell_number_value</t>
  </si>
  <si>
    <t>(Default)</t>
  </si>
  <si>
    <t>TABLE</t>
  </si>
  <si>
    <t>brands</t>
  </si>
  <si>
    <t>VIEW</t>
  </si>
  <si>
    <t>Laptops</t>
  </si>
  <si>
    <t>Acer Laptops</t>
  </si>
  <si>
    <t>Acer</t>
  </si>
  <si>
    <t>Acer Aspire TimelineX AS1830T-6651 11.6-Inch Laptop (Black)</t>
  </si>
  <si>
    <t>Acer Aspire TimelineX AS4830T-6642 14-Inch Laptop (Cobalt Blue Aluminum)</t>
  </si>
  <si>
    <t>ASUS Laptops</t>
  </si>
  <si>
    <t>ASUS</t>
  </si>
  <si>
    <t>ASUS A53U-XE1 15.6-Inch Versatile Entertainment Laptop (Mocha)</t>
  </si>
  <si>
    <t>ASUS A53SV-XE1 15.6-Inch Versatile Entertainment Laptop (Black)</t>
  </si>
  <si>
    <t>Dell Laptops</t>
  </si>
  <si>
    <t>Dell</t>
  </si>
  <si>
    <t>Dell Inspiron 14R i14RN4110-8073DBK 14-Inch Laptop (Diamond Black)</t>
  </si>
  <si>
    <t>Dell XPS 15 X15L-1024ELS Laptop (Elemental Silver)</t>
  </si>
  <si>
    <t>Sony Laptops</t>
  </si>
  <si>
    <t>Sony</t>
  </si>
  <si>
    <t>Sony VAIO VPC-EH11FX/L Laptop (Blue)</t>
  </si>
  <si>
    <t>Sony VAIO VPC-EL17FX/B Laptop (Black)</t>
  </si>
  <si>
    <t>Netbooks</t>
  </si>
  <si>
    <t>Acer Netbooks</t>
  </si>
  <si>
    <t>Acer Aspire One AO722-BZ454 11.6-Inch HD Netbook (Espresso Black)</t>
  </si>
  <si>
    <t>Acer Aspire One AOD257-13685 10.1-Inch Netbook (Espresso Black)</t>
  </si>
  <si>
    <t>ASUS Netbooks</t>
  </si>
  <si>
    <t>ASUS Eee PC 1015PEM-PU17-BK 10.1-Inch Netbook (Black)</t>
  </si>
  <si>
    <t>ASUS Eee PC 1015PEM-PU17-BU 10.1-Inch Netbook (Blue)</t>
  </si>
  <si>
    <t>Samsung Netbooks</t>
  </si>
  <si>
    <t>Samsung</t>
  </si>
  <si>
    <t>Samsung NF310-A01 10.1-Inch Netbook (Titan Silver)</t>
  </si>
  <si>
    <t>Samsung NB30-JP02 10.1-Inch Netbook (Texturized Matte Black)</t>
  </si>
  <si>
    <t>_RowNum</t>
  </si>
  <si>
    <t>Start ListObjects</t>
  </si>
  <si>
    <t>End ListObjects</t>
  </si>
  <si>
    <t>xl_select_category_id</t>
  </si>
  <si>
    <t/>
  </si>
  <si>
    <t>xl_select_brand_id</t>
  </si>
  <si>
    <t>xl_select_subcategory_id</t>
  </si>
  <si>
    <t>xls</t>
  </si>
  <si>
    <t>handlers</t>
  </si>
  <si>
    <t>objects</t>
  </si>
  <si>
    <t>translations</t>
  </si>
  <si>
    <t>Actions</t>
  </si>
  <si>
    <t>customers</t>
  </si>
  <si>
    <t>order_details</t>
  </si>
  <si>
    <t>pricing_categories</t>
  </si>
  <si>
    <t>products</t>
  </si>
  <si>
    <t>sellers</t>
  </si>
  <si>
    <t>usp_order_details</t>
  </si>
  <si>
    <t>usp_products</t>
  </si>
  <si>
    <t>total</t>
  </si>
  <si>
    <t>amount</t>
  </si>
  <si>
    <t>product_name</t>
  </si>
  <si>
    <t>unit_price</t>
  </si>
  <si>
    <t>order_id</t>
  </si>
  <si>
    <t>show_all</t>
  </si>
  <si>
    <t>bit</t>
  </si>
  <si>
    <t>ListObjectName</t>
  </si>
  <si>
    <t>ShowTotals</t>
  </si>
  <si>
    <t>EntireColumn.Hidden</t>
  </si>
  <si>
    <t>Address</t>
  </si>
  <si>
    <t>False</t>
  </si>
  <si>
    <t>xl_select_order_id</t>
  </si>
  <si>
    <t>pricing_category_id</t>
  </si>
  <si>
    <t>id, pricing_category</t>
  </si>
  <si>
    <t>pricing_category</t>
  </si>
  <si>
    <t>Default</t>
  </si>
  <si>
    <t>ContextMenu</t>
  </si>
  <si>
    <t>True</t>
  </si>
  <si>
    <t>Quote</t>
  </si>
  <si>
    <t>Date:</t>
  </si>
  <si>
    <t>Invoice #:</t>
  </si>
  <si>
    <t>Phone:</t>
  </si>
  <si>
    <t>E-mail:</t>
  </si>
  <si>
    <t>Expiration Date:</t>
  </si>
  <si>
    <t>To:</t>
  </si>
  <si>
    <t>Salesperson</t>
  </si>
  <si>
    <t>Shipping Method</t>
  </si>
  <si>
    <t>Payment Terms</t>
  </si>
  <si>
    <t>Qty</t>
  </si>
  <si>
    <t>Part #</t>
  </si>
  <si>
    <t>Description</t>
  </si>
  <si>
    <t>Unit Price</t>
  </si>
  <si>
    <t>Quatation prepared by:</t>
  </si>
  <si>
    <t>Invoice</t>
  </si>
  <si>
    <t>Bank:</t>
  </si>
  <si>
    <t>Bank address:</t>
  </si>
  <si>
    <t>SWIFT:</t>
  </si>
  <si>
    <t>Name of account holder:</t>
  </si>
  <si>
    <t>Account No:</t>
  </si>
  <si>
    <t>Due upon receipt</t>
  </si>
  <si>
    <t>Invoice prepared by:</t>
  </si>
  <si>
    <t>item</t>
  </si>
  <si>
    <t>customer_company</t>
  </si>
  <si>
    <t>seller_company</t>
  </si>
  <si>
    <t>order_date</t>
  </si>
  <si>
    <t>date</t>
  </si>
  <si>
    <t>customer_contact</t>
  </si>
  <si>
    <t>order_number</t>
  </si>
  <si>
    <t>seller_contact</t>
  </si>
  <si>
    <t>customer_phone</t>
  </si>
  <si>
    <t>seller_phone</t>
  </si>
  <si>
    <t>seller_email</t>
  </si>
  <si>
    <t>customer_email</t>
  </si>
  <si>
    <t>discount</t>
  </si>
  <si>
    <t>seller_address</t>
  </si>
  <si>
    <t>customer_address</t>
  </si>
  <si>
    <t>usp_order_print_details</t>
  </si>
  <si>
    <t>ABC</t>
  </si>
  <si>
    <t>dummy1</t>
  </si>
  <si>
    <t>dummy2</t>
  </si>
  <si>
    <t xml:space="preserve">Total </t>
  </si>
  <si>
    <t xml:space="preserve"> Discount</t>
  </si>
  <si>
    <t xml:space="preserve"> Total </t>
  </si>
  <si>
    <t>XYZ</t>
  </si>
  <si>
    <t>quote_details</t>
  </si>
  <si>
    <t xml:space="preserve">Item </t>
  </si>
  <si>
    <t xml:space="preserve">Total Discount </t>
  </si>
  <si>
    <t xml:space="preserve">Subtotal </t>
  </si>
  <si>
    <t xml:space="preserve">Sales Tax </t>
  </si>
  <si>
    <t>Delivery Date:</t>
  </si>
  <si>
    <t>Due Date:</t>
  </si>
  <si>
    <t>Quote #:</t>
  </si>
  <si>
    <t xml:space="preserve">To:   </t>
  </si>
  <si>
    <t>ProtectRows</t>
  </si>
  <si>
    <t>company</t>
  </si>
  <si>
    <t>contact</t>
  </si>
  <si>
    <t>phone</t>
  </si>
  <si>
    <t>email</t>
  </si>
  <si>
    <t>address</t>
  </si>
  <si>
    <t>ValidationList</t>
  </si>
  <si>
    <t>invoice_details</t>
  </si>
  <si>
    <t>Show data</t>
  </si>
  <si>
    <t>Start Queries</t>
  </si>
  <si>
    <t>End Queries</t>
  </si>
  <si>
    <t>Hide data</t>
  </si>
  <si>
    <t>seller_id</t>
  </si>
  <si>
    <t>customer_id</t>
  </si>
  <si>
    <t>usp_order_header</t>
  </si>
  <si>
    <t>cell_datetime_value</t>
  </si>
  <si>
    <t>datetime</t>
  </si>
  <si>
    <t>Start Workbook Options</t>
  </si>
  <si>
    <t>End Workbook Options</t>
  </si>
  <si>
    <t>code</t>
  </si>
  <si>
    <t>Date</t>
  </si>
  <si>
    <t>Number</t>
  </si>
  <si>
    <t>Seller</t>
  </si>
  <si>
    <t>Customer</t>
  </si>
  <si>
    <t>QueryObject</t>
  </si>
  <si>
    <t>Total</t>
  </si>
  <si>
    <t>Amount</t>
  </si>
  <si>
    <t>Product</t>
  </si>
  <si>
    <t>_reload</t>
  </si>
  <si>
    <t>DoNotSave</t>
  </si>
  <si>
    <t>customer</t>
  </si>
  <si>
    <t>ABC Inc.</t>
  </si>
  <si>
    <t>XYZ Corp.</t>
  </si>
  <si>
    <t>SyncParameter</t>
  </si>
  <si>
    <t>DefaultListObject</t>
  </si>
  <si>
    <t>filename:</t>
  </si>
  <si>
    <t>quote,invoice</t>
  </si>
  <si>
    <t>PDF</t>
  </si>
  <si>
    <t>REPORT</t>
  </si>
  <si>
    <t>form_id</t>
  </si>
  <si>
    <t>MENUSEPARATOR</t>
  </si>
  <si>
    <t>Address:</t>
  </si>
  <si>
    <t>sku</t>
  </si>
  <si>
    <t>sales_tax</t>
  </si>
  <si>
    <t>slogan</t>
  </si>
  <si>
    <t>bank</t>
  </si>
  <si>
    <t>bank_address</t>
  </si>
  <si>
    <t>account_holder</t>
  </si>
  <si>
    <t>account_number</t>
  </si>
  <si>
    <t>account_string1</t>
  </si>
  <si>
    <t>account_string2</t>
  </si>
  <si>
    <t>expiration_date</t>
  </si>
  <si>
    <t>delivery_date</t>
  </si>
  <si>
    <t>due_date</t>
  </si>
  <si>
    <t>salesperson</t>
  </si>
  <si>
    <t>prepared_by</t>
  </si>
  <si>
    <t>Expiration Date</t>
  </si>
  <si>
    <t>Delivery Date</t>
  </si>
  <si>
    <t>Due Date</t>
  </si>
  <si>
    <t>SKU</t>
  </si>
  <si>
    <t>Brand</t>
  </si>
  <si>
    <t>Product Name</t>
  </si>
  <si>
    <t>Subcategory</t>
  </si>
  <si>
    <t>Category</t>
  </si>
  <si>
    <t>Pricing Category</t>
  </si>
  <si>
    <t>Company</t>
  </si>
  <si>
    <t>Contact</t>
  </si>
  <si>
    <t>Phone</t>
  </si>
  <si>
    <t>Email</t>
  </si>
  <si>
    <t>Sales Tax</t>
  </si>
  <si>
    <t>Code</t>
  </si>
  <si>
    <t>Prepared By</t>
  </si>
  <si>
    <t>Slogan</t>
  </si>
  <si>
    <t>Bank</t>
  </si>
  <si>
    <t>Bank Address</t>
  </si>
  <si>
    <t>SWIFT</t>
  </si>
  <si>
    <t>Account Holder</t>
  </si>
  <si>
    <t>Account Number</t>
  </si>
  <si>
    <t>Account String1</t>
  </si>
  <si>
    <t>Account String2</t>
  </si>
  <si>
    <t>product_categories</t>
  </si>
  <si>
    <t>view_orders</t>
  </si>
  <si>
    <t>items</t>
  </si>
  <si>
    <t>subtotal</t>
  </si>
  <si>
    <t>Order Date</t>
  </si>
  <si>
    <t>Order Number</t>
  </si>
  <si>
    <t>Items</t>
  </si>
  <si>
    <t>Subtotal</t>
  </si>
  <si>
    <t>category</t>
  </si>
  <si>
    <t>parent_id</t>
  </si>
  <si>
    <t>tinyint</t>
  </si>
  <si>
    <t>sort_order</t>
  </si>
  <si>
    <t>Catalog</t>
  </si>
  <si>
    <t>Update Product Categories</t>
  </si>
  <si>
    <t>brand</t>
  </si>
  <si>
    <t>Parent Category</t>
  </si>
  <si>
    <t>Level</t>
  </si>
  <si>
    <t>Sort Order</t>
  </si>
  <si>
    <t>order_header</t>
  </si>
  <si>
    <t>seller</t>
  </si>
  <si>
    <t>product_id</t>
  </si>
  <si>
    <t>view_order_details</t>
  </si>
  <si>
    <t>Create Order</t>
  </si>
  <si>
    <t>Copy Order</t>
  </si>
  <si>
    <t>Print Order</t>
  </si>
  <si>
    <t>bank_swift</t>
  </si>
  <si>
    <t>&lt;company&gt;</t>
  </si>
  <si>
    <t>&lt;salesperson&gt;</t>
  </si>
  <si>
    <t>&lt;prepared by&gt;</t>
  </si>
  <si>
    <t>&lt;phone&gt;</t>
  </si>
  <si>
    <t>&lt;email&gt;</t>
  </si>
  <si>
    <t>&lt;address&gt;</t>
  </si>
  <si>
    <t>&lt;slogan&gt;</t>
  </si>
  <si>
    <t>&lt;bank&gt;</t>
  </si>
  <si>
    <t>&lt;swift&gt;</t>
  </si>
  <si>
    <t>&lt;account holder&gt;</t>
  </si>
  <si>
    <t>&lt;account number&gt;</t>
  </si>
  <si>
    <t>&lt;account string 1&gt;</t>
  </si>
  <si>
    <t>&lt;account string 2&gt;</t>
  </si>
  <si>
    <t>SELLER1</t>
  </si>
  <si>
    <t>&lt;ABC contact&gt;</t>
  </si>
  <si>
    <t>&lt;XYZ contact&gt;</t>
  </si>
  <si>
    <t>&lt;ABC phone&gt;</t>
  </si>
  <si>
    <t>&lt;ABC email&gt;</t>
  </si>
  <si>
    <t>&lt;ABC address&gt;</t>
  </si>
  <si>
    <t>&lt;XYZ phone&gt;</t>
  </si>
  <si>
    <t>&lt;XYZ email&gt;</t>
  </si>
  <si>
    <t>&lt;XYZ address&gt;</t>
  </si>
  <si>
    <t>10-01</t>
  </si>
  <si>
    <t>10-02</t>
  </si>
  <si>
    <t>11-01</t>
  </si>
  <si>
    <t>11-02</t>
  </si>
  <si>
    <t>12-01</t>
  </si>
  <si>
    <t>12-02</t>
  </si>
  <si>
    <t>13-01</t>
  </si>
  <si>
    <t>13-02</t>
  </si>
  <si>
    <t>21-01</t>
  </si>
  <si>
    <t>21-02</t>
  </si>
  <si>
    <t>22-01</t>
  </si>
  <si>
    <t>22-02</t>
  </si>
  <si>
    <t>23-01</t>
  </si>
  <si>
    <t>seller_salesperson</t>
  </si>
  <si>
    <t>customer_sales_tax</t>
  </si>
  <si>
    <t>seller_bank</t>
  </si>
  <si>
    <t>seller_bank_address</t>
  </si>
  <si>
    <t>seller_bank_swift</t>
  </si>
  <si>
    <t>seller_account_holder</t>
  </si>
  <si>
    <t>seller_account_number</t>
  </si>
  <si>
    <t>seller_account_string1</t>
  </si>
  <si>
    <t>seller_account_string2</t>
  </si>
  <si>
    <t>seller_slogan</t>
  </si>
  <si>
    <t>&lt;bank address&gt;</t>
  </si>
  <si>
    <t xml:space="preserve">Qty </t>
  </si>
  <si>
    <t>Expires</t>
  </si>
  <si>
    <t>Order ID</t>
  </si>
  <si>
    <t>Discount</t>
  </si>
  <si>
    <t>Null</t>
  </si>
  <si>
    <t>Not Null</t>
  </si>
  <si>
    <t>base_unit_price</t>
  </si>
  <si>
    <t>order_month</t>
  </si>
  <si>
    <t>customer_customer</t>
  </si>
  <si>
    <t>seller_prepared_by</t>
  </si>
  <si>
    <t>TABLE_SCHEMA</t>
  </si>
  <si>
    <t>TABLE_NAME</t>
  </si>
  <si>
    <t>TABLE_TYPE</t>
  </si>
  <si>
    <t>TABLE_CODE</t>
  </si>
  <si>
    <t>INSERT_OBJECT</t>
  </si>
  <si>
    <t>UPDATE_OBJECT</t>
  </si>
  <si>
    <t>DELETE_OBJECT</t>
  </si>
  <si>
    <t>COLUMN_NAME</t>
  </si>
  <si>
    <t>EVENT_NAME</t>
  </si>
  <si>
    <t>HANDLER_SCHEMA</t>
  </si>
  <si>
    <t>HANDLER_NAME</t>
  </si>
  <si>
    <t>HANDLER_TYPE</t>
  </si>
  <si>
    <t>HANDLER_CODE</t>
  </si>
  <si>
    <t>TARGET_WORKSHEET</t>
  </si>
  <si>
    <t>MENU_ORDER</t>
  </si>
  <si>
    <t>EDIT_PARAMETERS</t>
  </si>
  <si>
    <t>xl_actions_update_product_categories</t>
  </si>
  <si>
    <t>xl_actions_order_create</t>
  </si>
  <si>
    <t>xl_actions_order_copy</t>
  </si>
  <si>
    <t>xl_actions_order_print</t>
  </si>
  <si>
    <t>xl_actions_product_insert</t>
  </si>
  <si>
    <t>ParameterValues</t>
  </si>
  <si>
    <t>LANGUAGE_NAME</t>
  </si>
  <si>
    <t>TRANSLATED_NAME</t>
  </si>
  <si>
    <t>TRANSLATED_DESC</t>
  </si>
  <si>
    <t>TRANSLATED_COMMENT</t>
  </si>
  <si>
    <t>The online example uses the following connection data:</t>
  </si>
  <si>
    <t>Server:</t>
  </si>
  <si>
    <t>Database:</t>
  </si>
  <si>
    <t>Usr_2011#_Xls4168</t>
  </si>
  <si>
    <t>HTTP</t>
  </si>
  <si>
    <t>PROCEDURE_TYPE</t>
  </si>
  <si>
    <t>VALUES</t>
  </si>
  <si>
    <t>TABLE, PROCEDURE, CODE, MERGE</t>
  </si>
  <si>
    <t>TABLE, VIEW, PROCEDURE, CODE, HTTP, TEXT, HIDDEN</t>
  </si>
  <si>
    <t>(N'dbo17',N'xls17')</t>
  </si>
  <si>
    <t>varchar</t>
  </si>
  <si>
    <t>DoNotConvertFormulas</t>
  </si>
  <si>
    <t>DoubleClick</t>
  </si>
  <si>
    <t>SelectionChange</t>
  </si>
  <si>
    <t>ConvertFormulas</t>
  </si>
  <si>
    <t>DoNotSelect</t>
  </si>
  <si>
    <t>DoNotChange</t>
  </si>
  <si>
    <t>Formula</t>
  </si>
  <si>
    <t>FormulaValue</t>
  </si>
  <si>
    <t>SelectionList</t>
  </si>
  <si>
    <t>char</t>
  </si>
  <si>
    <t>usp_invoice_print_details</t>
  </si>
  <si>
    <t>usp_quote_print_details</t>
  </si>
  <si>
    <t>xl_actions_product_delete</t>
  </si>
  <si>
    <t>Create Product</t>
  </si>
  <si>
    <t>Delete Product</t>
  </si>
  <si>
    <t>Order Month</t>
  </si>
  <si>
    <t>id, customer</t>
  </si>
  <si>
    <t>id, code</t>
  </si>
  <si>
    <t>id, category</t>
  </si>
  <si>
    <t>Order</t>
  </si>
  <si>
    <t>https://www.google.com/search?as_q={product_name}</t>
  </si>
  <si>
    <t>Search in Google</t>
  </si>
  <si>
    <t>https://www.google.com/search?as_q={company}</t>
  </si>
  <si>
    <t>xl_select_order_details</t>
  </si>
  <si>
    <t>_taskpane</t>
  </si>
  <si>
    <t>Order Details</t>
  </si>
  <si>
    <t>xl_select_customer_orders</t>
  </si>
  <si>
    <t>Customer Orders</t>
  </si>
  <si>
    <t>Create Quote &amp; Invoice PDF</t>
  </si>
  <si>
    <t>Create Quote PDF</t>
  </si>
  <si>
    <t>Create Invoice PDF</t>
  </si>
  <si>
    <t>Create Quote &amp; Invoice XSLX</t>
  </si>
  <si>
    <t>Create Quote XLSX</t>
  </si>
  <si>
    <t>Create Invoice XLSX</t>
  </si>
  <si>
    <t>This example is a good starting point to learn how to create such applications with the SaveToDB add-in.</t>
  </si>
  <si>
    <t>It shows:</t>
  </si>
  <si>
    <t>- How to edit data from tables, views, and stored procedures and save changes to a database.</t>
  </si>
  <si>
    <t>- How to use ribbon parameters to load the required data.</t>
  </si>
  <si>
    <t>- How to implement master-detail interfaces in Excel.</t>
  </si>
  <si>
    <t>- How to customize the context menu and the Actions menu.</t>
  </si>
  <si>
    <t>- How to show related data with task panes.</t>
  </si>
  <si>
    <t>- How to translate names of objects, columns, and parameters.</t>
  </si>
  <si>
    <t>- How to customize applications with the SaveToDB Framework.</t>
  </si>
  <si>
    <t>- How to create HTML and PDF documents and copy printed worksheets to a new Excel workbook.</t>
  </si>
  <si>
    <t>AutoFilter.Off</t>
  </si>
  <si>
    <t>Form</t>
  </si>
  <si>
    <t>All columns</t>
  </si>
  <si>
    <t>Short Form</t>
  </si>
  <si>
    <t>- How to prevent changing columns and adding or deleting rows.</t>
  </si>
  <si>
    <t>- How to use table views created in Excel.</t>
  </si>
  <si>
    <t>Login:</t>
  </si>
  <si>
    <t>Password:</t>
  </si>
  <si>
    <t>s05.usp_order_header</t>
  </si>
  <si>
    <t>s05.usp_quote_print_details</t>
  </si>
  <si>
    <t>s05.usp_invoice_print_details</t>
  </si>
  <si>
    <t>s05.customers</t>
  </si>
  <si>
    <t>s05.usp_products</t>
  </si>
  <si>
    <t>s05.view_orders</t>
  </si>
  <si>
    <t>s05.view_order_details</t>
  </si>
  <si>
    <t>s05.sellers</t>
  </si>
  <si>
    <t>s05.product_categories</t>
  </si>
  <si>
    <t>s05.brands</t>
  </si>
  <si>
    <t>s05.pricing_categories</t>
  </si>
  <si>
    <t>s05</t>
  </si>
  <si>
    <t>AzureDemo90</t>
  </si>
  <si>
    <t>s05.xl_actions_order_create</t>
  </si>
  <si>
    <t>s05.xl_actions_order_copy</t>
  </si>
  <si>
    <t>s05.xl_actions_order_print</t>
  </si>
  <si>
    <t>s05.Create Quote &amp; Invoice PDF</t>
  </si>
  <si>
    <t>s05.Create Quote &amp; Invoice XSLX</t>
  </si>
  <si>
    <t>s05.xl_change_order_header</t>
  </si>
  <si>
    <t>s05.usp_order_details</t>
  </si>
  <si>
    <t>Start Parameters of object [AzureDemo90.s05.xl_actions_order_create] on server [.\SQLEXPRESS]</t>
  </si>
  <si>
    <t>End Parameters of object [AzureDemo90.s05.xl_actions_order_create] on server [.\SQLEXPRESS]</t>
  </si>
  <si>
    <t>Start Parameters of object [AzureDemo90.s05.xl_actions_order_copy] on server [.\SQLEXPRESS]</t>
  </si>
  <si>
    <t>End Parameters of object [AzureDemo90.s05.xl_actions_order_copy] on server [.\SQLEXPRESS]</t>
  </si>
  <si>
    <t>Start Parameters of object [AzureDemo90.s05.xl_actions_order_print] on server [.\SQLEXPRESS]</t>
  </si>
  <si>
    <t>End Parameters of object [AzureDemo90.s05.xl_actions_order_print] on server [.\SQLEXPRESS]</t>
  </si>
  <si>
    <t>Start Parameters of object [AzureDemo90.s05.xl_change_order_header] on server [.\SQLEXPRESS]</t>
  </si>
  <si>
    <t>End Parameters of object [AzureDemo90.s05.xl_change_order_header] on server [.\SQLEXPRESS]</t>
  </si>
  <si>
    <t>Start Parameters of object [AzureDemo90.s05.xl_select_subcategory_id] on server [.\SQLEXPRESS]</t>
  </si>
  <si>
    <t>End Parameters of object [AzureDemo90.s05.xl_select_subcategory_id] on server [.\SQLEXPRESS]</t>
  </si>
  <si>
    <t>Start Parameters of object [AzureDemo90.s05.xl_select_brand_id] on server [.\SQLEXPRESS]</t>
  </si>
  <si>
    <t>End Parameters of object [AzureDemo90.s05.xl_select_brand_id] on server [.\SQLEXPRESS]</t>
  </si>
  <si>
    <t>s05.orders</t>
  </si>
  <si>
    <t>vl_s05_sellers_id_code</t>
  </si>
  <si>
    <t>vl_s05_customers_id_customer</t>
  </si>
  <si>
    <t>s05.xl_change_order_details</t>
  </si>
  <si>
    <t>Start Parameters of object [AzureDemo90.s05.xl_change_order_details] on server [.\SQLEXPRESS]</t>
  </si>
  <si>
    <t>End Parameters of object [AzureDemo90.s05.xl_change_order_details] on server [.\SQLEXPRESS]</t>
  </si>
  <si>
    <t>s05.Create Quote PDF</t>
  </si>
  <si>
    <t>s05.Create Quote XLSX</t>
  </si>
  <si>
    <t>s05.Create Invoice PDF</t>
  </si>
  <si>
    <t>s05.Create Invoice XLSX</t>
  </si>
  <si>
    <t>s05.Search in Google</t>
  </si>
  <si>
    <t>s05.xl_select_customer_orders</t>
  </si>
  <si>
    <t>Start Parameters of object [AzureDemo90.s05.xl_select_customer_orders] on server [.\SQLEXPRESS]</t>
  </si>
  <si>
    <t>End Parameters of object [AzureDemo90.s05.xl_select_customer_orders] on server [.\SQLEXPRESS]</t>
  </si>
  <si>
    <t>Start Fields of object [AzureDemo90.s05.xl_select_customer_orders] on server [.\SQLEXPRESS]</t>
  </si>
  <si>
    <t>End Fields of object [AzureDemo90.s05.xl_select_customer_orders] on server [.\SQLEXPRESS]</t>
  </si>
  <si>
    <t>Start IDs of object [s05.customers] on sheet [customers]</t>
  </si>
  <si>
    <t>End IDs of object [s05.customers] on sheet [customers]</t>
  </si>
  <si>
    <t>s05.xl_change_products</t>
  </si>
  <si>
    <t>s05.xl_actions_product_insert</t>
  </si>
  <si>
    <t>s05.xl_actions_product_delete</t>
  </si>
  <si>
    <t>Start Parameters of object [AzureDemo90.s05.xl_change_products] on server [.\SQLEXPRESS]</t>
  </si>
  <si>
    <t>End Parameters of object [AzureDemo90.s05.xl_change_products] on server [.\SQLEXPRESS]</t>
  </si>
  <si>
    <t>Start Parameters of object [AzureDemo90.s05.xl_actions_product_insert] on server [.\SQLEXPRESS]</t>
  </si>
  <si>
    <t>End Parameters of object [AzureDemo90.s05.xl_actions_product_insert] on server [.\SQLEXPRESS]</t>
  </si>
  <si>
    <t>Start Parameters of object [AzureDemo90.s05.xl_actions_product_delete] on server [.\SQLEXPRESS]</t>
  </si>
  <si>
    <t>End Parameters of object [AzureDemo90.s05.xl_actions_product_delete] on server [.\SQLEXPRESS]</t>
  </si>
  <si>
    <t>s05.xl_select_order_details</t>
  </si>
  <si>
    <t>Start Parameters of object [AzureDemo90.s05.xl_select_order_details] on server [.\SQLEXPRESS]</t>
  </si>
  <si>
    <t>End Parameters of object [AzureDemo90.s05.xl_select_order_details] on server [.\SQLEXPRESS]</t>
  </si>
  <si>
    <t>Start Fields of object [AzureDemo90.s05.xl_select_order_details] on server [.\SQLEXPRESS]</t>
  </si>
  <si>
    <t>End Fields of object [AzureDemo90.s05.xl_select_order_details] on server [.\SQLEXPRESS]</t>
  </si>
  <si>
    <t>Start IDs of object [s05.view_orders] on sheet [orders]</t>
  </si>
  <si>
    <t>End IDs of object [s05.view_orders] on sheet [orders]</t>
  </si>
  <si>
    <t>Start Fields of object [AzureDemo90.s05.order_details] on server [.\SQLEXPRESS]</t>
  </si>
  <si>
    <t>End Fields of object [AzureDemo90.s05.order_details] on server [.\SQLEXPRESS]</t>
  </si>
  <si>
    <t>Start IDs of object [s05.view_order_details] on sheet [order_details]</t>
  </si>
  <si>
    <t>End IDs of object [s05.view_order_details] on sheet [order_details]</t>
  </si>
  <si>
    <t>Start IDs of object [s05.sellers] on sheet [sellers]</t>
  </si>
  <si>
    <t>End IDs of object [s05.sellers] on sheet [sellers]</t>
  </si>
  <si>
    <t>s05.xl_actions_update_product_categories</t>
  </si>
  <si>
    <t>Start IDs of object [s05.product_categories] on sheet [product_categories]</t>
  </si>
  <si>
    <t>End IDs of object [s05.product_categories] on sheet [product_categories]</t>
  </si>
  <si>
    <t>Start IDs of object [s05.brands] on sheet [brands]</t>
  </si>
  <si>
    <t>End IDs of object [s05.brands] on sheet [brands]</t>
  </si>
  <si>
    <t>Start IDs of object [s05.pricing_categories] on sheet [pricing_categories]</t>
  </si>
  <si>
    <t>End IDs of object [s05.pricing_categories] on sheet [pricing_categories]</t>
  </si>
  <si>
    <t>xls.SaveToDB Online Help</t>
  </si>
  <si>
    <t>SaveToDB Online Help</t>
  </si>
  <si>
    <t>https://www.savetodb.com/savetodb/configuring-query-list.htm</t>
  </si>
  <si>
    <t>xls.SaveToDB Framework Online Help</t>
  </si>
  <si>
    <t>SaveToDB Framework Online Help</t>
  </si>
  <si>
    <t>https://www.savetodb.com/help/savetodb-framework-tables.htm#xls.objects</t>
  </si>
  <si>
    <t>s02</t>
  </si>
  <si>
    <t>s08</t>
  </si>
  <si>
    <t>https://www.savetodb.com/savetodb/configuring-event-handlers.htm</t>
  </si>
  <si>
    <t>https://www.savetodb.com/help/savetodb-framework-tables.htm#xls.handlers</t>
  </si>
  <si>
    <t>s03</t>
  </si>
  <si>
    <t>s04</t>
  </si>
  <si>
    <t>s06</t>
  </si>
  <si>
    <t>DoNotAddValidation</t>
  </si>
  <si>
    <t>DoNotAddChangeHandler</t>
  </si>
  <si>
    <t>ManyToMany</t>
  </si>
  <si>
    <t>DoNotAddManyToMany</t>
  </si>
  <si>
    <t>AddStateColumn</t>
  </si>
  <si>
    <t>KeepFormulas</t>
  </si>
  <si>
    <t>DoNotKeepFormulas</t>
  </si>
  <si>
    <t>UpdateEntireRow</t>
  </si>
  <si>
    <t>UpdateChangedCellsOnly</t>
  </si>
  <si>
    <t>value</t>
  </si>
  <si>
    <t>https://www.savetodb.com/savetodb/configuring-translation.htm</t>
  </si>
  <si>
    <t>https://www.savetodb.com/help/savetodb-framework-tables.htm#xls.translations</t>
  </si>
  <si>
    <t>Google Search</t>
  </si>
  <si>
    <t>strings</t>
  </si>
  <si>
    <t>usp_basket</t>
  </si>
  <si>
    <t>usp_cash_by_months</t>
  </si>
  <si>
    <t>xl_actions_items_clear</t>
  </si>
  <si>
    <t>xl_actions_items_clear_brands</t>
  </si>
  <si>
    <t>xl_actions_items_delete_item</t>
  </si>
  <si>
    <t>xl_actions_items_insert_item</t>
  </si>
  <si>
    <t>xl_actions_items_print_as_html</t>
  </si>
  <si>
    <t>xl_actions_items_rename_item</t>
  </si>
  <si>
    <t>xl_actions_items_set_brand_acer</t>
  </si>
  <si>
    <t>xl_actions_items_set_brand_asus</t>
  </si>
  <si>
    <t>xl_context_menu_cash_by_months</t>
  </si>
  <si>
    <t>en</t>
  </si>
  <si>
    <t>Show All</t>
  </si>
  <si>
    <t>xl_change_order_details</t>
  </si>
  <si>
    <t>xl_change_order_header</t>
  </si>
  <si>
    <t>xl_change_products</t>
  </si>
  <si>
    <t>Start Column translation of object [s05.usp_order_header] on sheet [order]</t>
  </si>
  <si>
    <t>End Column translation of object [s05.usp_order_header] on sheet [order]</t>
  </si>
  <si>
    <t>Start Column translation of object [s05.usp_order_details] on sheet [order]</t>
  </si>
  <si>
    <t>End Column translation of object [s05.usp_order_details] on sheet [order]</t>
  </si>
  <si>
    <t>Start Column translation of object [s05.customers] on sheet [customers]</t>
  </si>
  <si>
    <t>End Column translation of object [s05.customers] on sheet [customers]</t>
  </si>
  <si>
    <t>Start Column translation of object [s05.usp_products] on sheet [products]</t>
  </si>
  <si>
    <t>End Column translation of object [s05.usp_products] on sheet [products]</t>
  </si>
  <si>
    <t>Start Column translation of object [s05.view_orders] on sheet [orders]</t>
  </si>
  <si>
    <t>End Column translation of object [s05.view_orders] on sheet [orders]</t>
  </si>
  <si>
    <t>Start Column translation of object [s05.view_order_details] on sheet [order_details]</t>
  </si>
  <si>
    <t>End Column translation of object [s05.view_order_details] on sheet [order_details]</t>
  </si>
  <si>
    <t>Start Column translation of object [s05.sellers] on sheet [sellers]</t>
  </si>
  <si>
    <t>End Column translation of object [s05.sellers] on sheet [sellers]</t>
  </si>
  <si>
    <t>Start Column translation of object [s05.product_categories] on sheet [product_categories]</t>
  </si>
  <si>
    <t>End Column translation of object [s05.product_categories] on sheet [product_categories]</t>
  </si>
  <si>
    <t>Start Column translation of object [s05.brands] on sheet [brands]</t>
  </si>
  <si>
    <t>End Column translation of object [s05.brands] on sheet [brands]</t>
  </si>
  <si>
    <t>Start Column translation of object [s05.pricing_categories] on sheet [pricing_categories]</t>
  </si>
  <si>
    <t>End Column translation of object [s05.pricing_categories] on sheet [pricing_categories]</t>
  </si>
  <si>
    <t>Start Column Properties of object [query:s05.usp_order_print_details - Show data]</t>
  </si>
  <si>
    <t>End Column Properties of object [query:s05.usp_order_print_details - Show data]</t>
  </si>
  <si>
    <t>Start Views of [query:s05.usp_order_print_details]</t>
  </si>
  <si>
    <t>End Views of [query:s05.usp_order_print_details]</t>
  </si>
  <si>
    <t>s05.usp_order_print_details</t>
  </si>
  <si>
    <t>Start Column Properties of object [query:s05.usp_order_print_details - Hide data]</t>
  </si>
  <si>
    <t>End Column Properties of object [query:s05.usp_order_print_details - Hide data]</t>
  </si>
  <si>
    <t>Start Column Properties of object [query:s05.usp_invoice_print_details - Show data]</t>
  </si>
  <si>
    <t>End Column Properties of object [query:s05.usp_invoice_print_details - Show data]</t>
  </si>
  <si>
    <t>Start Views of [query:s05.usp_invoice_print_details]</t>
  </si>
  <si>
    <t>End Views of [query:s05.usp_invoice_print_details]</t>
  </si>
  <si>
    <t>Start Column Properties of object [query:s05.usp_invoice_print_details - Hide data]</t>
  </si>
  <si>
    <t>End Column Properties of object [query:s05.usp_invoice_print_details - Hide data]</t>
  </si>
  <si>
    <t>Start Column Properties of object [query:s05.usp_quote_print_details - Show data]</t>
  </si>
  <si>
    <t>End Column Properties of object [query:s05.usp_quote_print_details - Show data]</t>
  </si>
  <si>
    <t>Start Views of [query:s05.usp_quote_print_details]</t>
  </si>
  <si>
    <t>End Views of [query:s05.usp_quote_print_details]</t>
  </si>
  <si>
    <t>Start Column Properties of object [query:s05.usp_quote_print_details - Hide data]</t>
  </si>
  <si>
    <t>End Column Properties of object [query:s05.usp_quote_print_details - Hide data]</t>
  </si>
  <si>
    <t>Start Column Properties of object [query:s05.usp_order_details - Form]</t>
  </si>
  <si>
    <t>End Column Properties of object [query:s05.usp_order_details - Form]</t>
  </si>
  <si>
    <t>Start Views of [query:s05.usp_order_details]</t>
  </si>
  <si>
    <t>End Views of [query:s05.usp_order_details]</t>
  </si>
  <si>
    <t>Start Column Properties of object [query:s05.usp_order_details - All columns]</t>
  </si>
  <si>
    <t>End Column Properties of object [query:s05.usp_order_details - All columns]</t>
  </si>
  <si>
    <t>Start Column Properties of object [query:s05.usp_order_details - Short Form]</t>
  </si>
  <si>
    <t>End Column Properties of object [query:s05.usp_order_details - Short Form]</t>
  </si>
  <si>
    <t>Start TaskParts</t>
  </si>
  <si>
    <t>End TaskParts</t>
  </si>
  <si>
    <t>Start TableColumns</t>
  </si>
  <si>
    <t>End TableColumns</t>
  </si>
  <si>
    <t>Target audience: business users and database developers</t>
  </si>
  <si>
    <t>sample05_user1</t>
  </si>
  <si>
    <t>You may find the example source code in the SaveToDB SDK or install it using Wizards, Application Installer.</t>
  </si>
  <si>
    <t>Disclaimer: The company is not responsible for any data entered by online users.</t>
  </si>
  <si>
    <t>We reset the example data to the initial state daily.</t>
  </si>
  <si>
    <t>This application allows creating and printing quotes and invoices.</t>
  </si>
  <si>
    <t>- How to use stored procedures to process Excel cell change events.</t>
  </si>
  <si>
    <t>See complete example description and useful tricks at</t>
  </si>
  <si>
    <t>You may install this example into your database using Wizards, Application Installer.</t>
  </si>
  <si>
    <t>Also, you may find the complete source codes in the SaveToDB SDK.</t>
  </si>
  <si>
    <t>Start Column Properties of object [s05.usp_order_header]</t>
  </si>
  <si>
    <t>TableStyle.Name</t>
  </si>
  <si>
    <t>TableStyleLight12</t>
  </si>
  <si>
    <t>ShowTableStyleColumnStripes</t>
  </si>
  <si>
    <t>ShowTableStyleFirstColumn</t>
  </si>
  <si>
    <t>ShowShowTableStyleLastColumn</t>
  </si>
  <si>
    <t>ShowTableStyleRowStripes</t>
  </si>
  <si>
    <t>$B$4</t>
  </si>
  <si>
    <t>NumberFormat</t>
  </si>
  <si>
    <t>General</t>
  </si>
  <si>
    <t>$C$4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</si>
  <si>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</si>
  <si>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</si>
  <si>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</si>
  <si>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</si>
  <si>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</si>
  <si>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</si>
  <si>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</si>
  <si>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</si>
  <si>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</si>
  <si>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</si>
  <si>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</si>
  <si>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</si>
  <si>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$E$4</t>
  </si>
  <si>
    <t>ColumnWidth</t>
  </si>
  <si>
    <t>$F$4</t>
  </si>
  <si>
    <t>Font.Bold</t>
  </si>
  <si>
    <t>Font.Size</t>
  </si>
  <si>
    <t>$G$4</t>
  </si>
  <si>
    <t>m/d/yyyy</t>
  </si>
  <si>
    <t>HorizontalAlignment</t>
  </si>
  <si>
    <t>12/31/1899</t>
  </si>
  <si>
    <t>$H$4</t>
  </si>
  <si>
    <t>50</t>
  </si>
  <si>
    <t>$I$4</t>
  </si>
  <si>
    <t>$J$4</t>
  </si>
  <si>
    <t>$K$4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</si>
  <si>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</si>
  <si>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</si>
  <si>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</si>
  <si>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</si>
  <si>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</si>
  <si>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</si>
  <si>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</si>
  <si>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</si>
  <si>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</si>
  <si>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PageSetup.PaperSize</t>
  </si>
  <si>
    <t>End Column Properties of object [s05.usp_order_header]</t>
  </si>
  <si>
    <t>Start Column Properties of object [s05.usp_order_details]</t>
  </si>
  <si>
    <t>TableStyleMedium15</t>
  </si>
  <si>
    <t>$B$8</t>
  </si>
  <si>
    <t>$C$8</t>
  </si>
  <si>
    <t>$D$8</t>
  </si>
  <si>
    <t>$E$8</t>
  </si>
  <si>
    <t>$F$8</t>
  </si>
  <si>
    <t>$G$8</t>
  </si>
  <si>
    <t>#,##0.00;[Red]-#,##0.00;</t>
  </si>
  <si>
    <t>$H$8</t>
  </si>
  <si>
    <t>$I$8</t>
  </si>
  <si>
    <t>FormulaR1C1</t>
  </si>
  <si>
    <t>$J$8</t>
  </si>
  <si>
    <t>$K$8</t>
  </si>
  <si>
    <t>FormatConditions(1).AppliesToTable</t>
  </si>
  <si>
    <t>FormatConditions(1).AppliesTo.Address</t>
  </si>
  <si>
    <t>$B$8:$K$30</t>
  </si>
  <si>
    <t>FormatConditions(1).Type</t>
  </si>
  <si>
    <t>FormatConditions(1).Priority</t>
  </si>
  <si>
    <t>FormatConditions(1).Formula1</t>
  </si>
  <si>
    <t>=$D8=2</t>
  </si>
  <si>
    <t>FormatConditions(1).Font.Bold</t>
  </si>
  <si>
    <t>FormatConditions(1).Interior.Color</t>
  </si>
  <si>
    <t>FormatConditions(1).Interior.ThemeColor</t>
  </si>
  <si>
    <t>FormatConditions(1).Interior.TintAndShade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</si>
  <si>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</si>
  <si>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</si>
  <si>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</si>
  <si>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</si>
  <si>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</si>
  <si>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=$D8=1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</si>
  <si>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</si>
  <si>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</si>
  <si>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</si>
  <si>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</si>
  <si>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</si>
  <si>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[s05.usp_order_details]</t>
  </si>
  <si>
    <t>Start Column Properties of object [s05.usp_quote_print_details]</t>
  </si>
  <si>
    <t>Table Style 1</t>
  </si>
  <si>
    <t>$B$19</t>
  </si>
  <si>
    <t>VerticalAlignment</t>
  </si>
  <si>
    <t>$C$19</t>
  </si>
  <si>
    <t>$D$19</t>
  </si>
  <si>
    <t>$E$19</t>
  </si>
  <si>
    <t>yyyy/mm/dd;@</t>
  </si>
  <si>
    <t>$F$19</t>
  </si>
  <si>
    <t>$G$19</t>
  </si>
  <si>
    <t>$H$19</t>
  </si>
  <si>
    <t>$I$19</t>
  </si>
  <si>
    <t>$J$19</t>
  </si>
  <si>
    <t>$K$19</t>
  </si>
  <si>
    <t>$L$19</t>
  </si>
  <si>
    <t>$M$19</t>
  </si>
  <si>
    <t>$N$19</t>
  </si>
  <si>
    <t>$O$19</t>
  </si>
  <si>
    <t>$P$19</t>
  </si>
  <si>
    <t>$Q$19</t>
  </si>
  <si>
    <t>$R$19</t>
  </si>
  <si>
    <t>$S$19</t>
  </si>
  <si>
    <t>$T$19</t>
  </si>
  <si>
    <t>$U$19</t>
  </si>
  <si>
    <t>$V$19</t>
  </si>
  <si>
    <t>$W$19</t>
  </si>
  <si>
    <t>$X$19</t>
  </si>
  <si>
    <t>$Y$19</t>
  </si>
  <si>
    <t>$Z$19</t>
  </si>
  <si>
    <t>$AA$19</t>
  </si>
  <si>
    <t>$AB$19</t>
  </si>
  <si>
    <t>$AC$19</t>
  </si>
  <si>
    <t>$AD$19</t>
  </si>
  <si>
    <t>$AE$19</t>
  </si>
  <si>
    <t>$AF$19</t>
  </si>
  <si>
    <t>$AG$19</t>
  </si>
  <si>
    <t>$AH$19</t>
  </si>
  <si>
    <t>$AI$19</t>
  </si>
  <si>
    <t>$AJ$19</t>
  </si>
  <si>
    <t>$AK$19</t>
  </si>
  <si>
    <t>$AL$19</t>
  </si>
  <si>
    <t>$AM$19</t>
  </si>
  <si>
    <t>$AN$19</t>
  </si>
  <si>
    <t>$AO$19</t>
  </si>
  <si>
    <t>=[@item]</t>
  </si>
  <si>
    <t>$AP$19</t>
  </si>
  <si>
    <t>=[@amount]</t>
  </si>
  <si>
    <t>$AQ$19</t>
  </si>
  <si>
    <t>=[@sku]</t>
  </si>
  <si>
    <t>$AR$19</t>
  </si>
  <si>
    <t>=[@[product_name]]</t>
  </si>
  <si>
    <t>WrapText</t>
  </si>
  <si>
    <t>$AS$19</t>
  </si>
  <si>
    <t>=[@[base_unit_price]]</t>
  </si>
  <si>
    <t>$AT$19</t>
  </si>
  <si>
    <t>=[@discount]</t>
  </si>
  <si>
    <t>$AU$19</t>
  </si>
  <si>
    <t>=[@subtotal]</t>
  </si>
  <si>
    <t>PageSetup.LeftMargin</t>
  </si>
  <si>
    <t>PageSetup.RightMargin</t>
  </si>
  <si>
    <t>PageSetup.TopMargin</t>
  </si>
  <si>
    <t>PageSetup.BottomMargin</t>
  </si>
  <si>
    <t>PageSetup.HeaderMargin</t>
  </si>
  <si>
    <t>PageSetup.FooterMargin</t>
  </si>
  <si>
    <t>End Column Properties of object [s05.usp_quote_print_details]</t>
  </si>
  <si>
    <t>Start Column Properties of object [s05.usp_invoice_print_details]</t>
  </si>
  <si>
    <t>$B$29</t>
  </si>
  <si>
    <t>$C$29</t>
  </si>
  <si>
    <t>$D$29</t>
  </si>
  <si>
    <t>$E$29</t>
  </si>
  <si>
    <t>$F$29</t>
  </si>
  <si>
    <t>$G$29</t>
  </si>
  <si>
    <t>$H$29</t>
  </si>
  <si>
    <t>$I$29</t>
  </si>
  <si>
    <t>$J$29</t>
  </si>
  <si>
    <t>$K$29</t>
  </si>
  <si>
    <t>$L$29</t>
  </si>
  <si>
    <t>$M$29</t>
  </si>
  <si>
    <t>$N$29</t>
  </si>
  <si>
    <t>$O$29</t>
  </si>
  <si>
    <t>$P$29</t>
  </si>
  <si>
    <t>$Q$29</t>
  </si>
  <si>
    <t>$R$29</t>
  </si>
  <si>
    <t>$S$29</t>
  </si>
  <si>
    <t>$T$29</t>
  </si>
  <si>
    <t>$U$29</t>
  </si>
  <si>
    <t>$V$29</t>
  </si>
  <si>
    <t>$W$29</t>
  </si>
  <si>
    <t>$X$29</t>
  </si>
  <si>
    <t>$Y$29</t>
  </si>
  <si>
    <t>$Z$29</t>
  </si>
  <si>
    <t>$AA$29</t>
  </si>
  <si>
    <t>$AB$29</t>
  </si>
  <si>
    <t>$AC$29</t>
  </si>
  <si>
    <t>$AD$29</t>
  </si>
  <si>
    <t>$AE$29</t>
  </si>
  <si>
    <t>$AF$29</t>
  </si>
  <si>
    <t>$AG$29</t>
  </si>
  <si>
    <t>$AH$29</t>
  </si>
  <si>
    <t>$AI$29</t>
  </si>
  <si>
    <t>$AJ$29</t>
  </si>
  <si>
    <t>$AK$29</t>
  </si>
  <si>
    <t>$AL$29</t>
  </si>
  <si>
    <t>$AM$29</t>
  </si>
  <si>
    <t>$AN$29</t>
  </si>
  <si>
    <t>$AO$29</t>
  </si>
  <si>
    <t>$AP$29</t>
  </si>
  <si>
    <t>$AQ$29</t>
  </si>
  <si>
    <t>$AR$29</t>
  </si>
  <si>
    <t>$AS$29</t>
  </si>
  <si>
    <t>=[@[unit_price]]</t>
  </si>
  <si>
    <t>$AT$29</t>
  </si>
  <si>
    <t>End Column Properties of object [s05.usp_invoice_print_details]</t>
  </si>
  <si>
    <t>Start Column Properties of object [s05.customers]</t>
  </si>
  <si>
    <t>255</t>
  </si>
  <si>
    <t>0.00%</t>
  </si>
  <si>
    <t>$E$4:$E$5</t>
  </si>
  <si>
    <t>=ISBLANK(E4)</t>
  </si>
  <si>
    <t>End Column Properties of object [s05.customers]</t>
  </si>
  <si>
    <t>Start Column Properties of object [s05.usp_products]</t>
  </si>
  <si>
    <t>@</t>
  </si>
  <si>
    <t>#,##0.00</t>
  </si>
  <si>
    <t>$B$4:$J$26</t>
  </si>
  <si>
    <t>=$D4=2</t>
  </si>
  <si>
    <t>=$D4=1</t>
  </si>
  <si>
    <t>End Column Properties of object [s05.usp_products]</t>
  </si>
  <si>
    <t>Start Column Properties of object [s05.view_orders]</t>
  </si>
  <si>
    <t>$L$4</t>
  </si>
  <si>
    <t>$M$4</t>
  </si>
  <si>
    <t>$N$4</t>
  </si>
  <si>
    <t>$O$4</t>
  </si>
  <si>
    <t>-1.11222333444555E+29</t>
  </si>
  <si>
    <t>$P$4</t>
  </si>
  <si>
    <t>$Q$4</t>
  </si>
  <si>
    <t>$E$4:$E$6</t>
  </si>
  <si>
    <t>End Column Properties of object [s05.view_orders]</t>
  </si>
  <si>
    <t>Start Column Properties of object [s05.view_order_details]</t>
  </si>
  <si>
    <t>20</t>
  </si>
  <si>
    <t>$R$4</t>
  </si>
  <si>
    <t>$S$4</t>
  </si>
  <si>
    <t>$T$4</t>
  </si>
  <si>
    <t>$U$4</t>
  </si>
  <si>
    <t>$V$4</t>
  </si>
  <si>
    <t>$W$4</t>
  </si>
  <si>
    <t>FormatConditions(1).ColumnsCount</t>
  </si>
  <si>
    <t>$D$4:$E$9</t>
  </si>
  <si>
    <t>=ISBLANK(D4)</t>
  </si>
  <si>
    <t>End Column Properties of object [s05.view_order_details]</t>
  </si>
  <si>
    <t>Start Column Properties of object [s05.sellers]</t>
  </si>
  <si>
    <t>End Column Properties of object [s05.sellers]</t>
  </si>
  <si>
    <t>Start Column Properties of object [s05.product_categories]</t>
  </si>
  <si>
    <t>Validation.ErrorTitle</t>
  </si>
  <si>
    <t>Datatype Control</t>
  </si>
  <si>
    <t>Validation.ErrorMessage</t>
  </si>
  <si>
    <t>The column requires values of the int datatype.</t>
  </si>
  <si>
    <t>The column requires values of the nvarchar(255) datatype.</t>
  </si>
  <si>
    <t>0</t>
  </si>
  <si>
    <t>The column requires values of the tinyint datatype.</t>
  </si>
  <si>
    <t>$D$4:$D$13</t>
  </si>
  <si>
    <t>End Column Properties of object [s05.product_categories]</t>
  </si>
  <si>
    <t>Start Column Properties of object [s05.brands]</t>
  </si>
  <si>
    <t>$D$4:$D$8</t>
  </si>
  <si>
    <t>End Column Properties of object [s05.brands]</t>
  </si>
  <si>
    <t>Start Column Properties of object [s05.pricing_categories]</t>
  </si>
  <si>
    <t>=ISBLANK(C4)</t>
  </si>
  <si>
    <t>End Column Properties of object [s05.pricing_categories]</t>
  </si>
  <si>
    <t>Start Column Properties of object [xls.objects]</t>
  </si>
  <si>
    <t>128</t>
  </si>
  <si>
    <t>The column requires values of the nvarchar(128) datatype.</t>
  </si>
  <si>
    <t>TABLE; VIEW; PROCEDURE; CODE; HTTP; TEXT; HIDDEN</t>
  </si>
  <si>
    <t>Tab.ThemeColor</t>
  </si>
  <si>
    <t>Tab.TintAndShade</t>
  </si>
  <si>
    <t>End Column Properties of object [xls.objects]</t>
  </si>
  <si>
    <t>Start Column Properties of object [xls.handlers]</t>
  </si>
  <si>
    <t>$N$4:$N$74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</si>
  <si>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</si>
  <si>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</si>
  <si>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</si>
  <si>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</si>
  <si>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</si>
  <si>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</si>
  <si>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</si>
  <si>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</si>
  <si>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</si>
  <si>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</si>
  <si>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SortFields(1)</t>
  </si>
  <si>
    <t>KeyfieldName</t>
  </si>
  <si>
    <t>SortOn</t>
  </si>
  <si>
    <t>DataOption</t>
  </si>
  <si>
    <t>SortFields(2)</t>
  </si>
  <si>
    <t>SortFields(3)</t>
  </si>
  <si>
    <t>SortFields(4)</t>
  </si>
  <si>
    <t>SortFields(5)</t>
  </si>
  <si>
    <t>End Column Properties of object [xls.handlers]</t>
  </si>
  <si>
    <t>Start Column Properties of object [xls.translations]</t>
  </si>
  <si>
    <t>2</t>
  </si>
  <si>
    <t>The column requires values of the char(2) datatype.</t>
  </si>
  <si>
    <t>1024</t>
  </si>
  <si>
    <t>The column requires values of the nvarchar(1024) datatype.</t>
  </si>
  <si>
    <t>2000</t>
  </si>
  <si>
    <t>The column requires values of the nvarchar(2000) datatype.</t>
  </si>
  <si>
    <t>End Column Properties of object [xls.translations]</t>
  </si>
  <si>
    <t>https://www.savetodb.com/samples/sample05-invoices</t>
  </si>
  <si>
    <t>Start Parameters of object [AzureDemo90.s05.xl_actions_order_create] on server [savetodb.database.windows.net]</t>
  </si>
  <si>
    <t>End Parameters of object [AzureDemo90.s05.xl_actions_order_create] on server [savetodb.database.windows.net]</t>
  </si>
  <si>
    <t>Start Parameters of object [AzureDemo90.s05.xl_actions_order_copy] on server [savetodb.database.windows.net]</t>
  </si>
  <si>
    <t>End Parameters of object [AzureDemo90.s05.xl_actions_order_copy] on server [savetodb.database.windows.net]</t>
  </si>
  <si>
    <t>Start Parameters of object [AzureDemo90.s05.xl_actions_order_print] on server [savetodb.database.windows.net]</t>
  </si>
  <si>
    <t>End Parameters of object [AzureDemo90.s05.xl_actions_order_print] on server [savetodb.database.windows.net]</t>
  </si>
  <si>
    <t>Start Parameters of object [AzureDemo90.s05.xl_change_order_header] on server [savetodb.database.windows.net]</t>
  </si>
  <si>
    <t>End Parameters of object [AzureDemo90.s05.xl_change_order_header] on server [savetodb.database.windows.net]</t>
  </si>
  <si>
    <t>Start Parameters of object [AzureDemo90.s05.xl_select_subcategory_id] on server [savetodb.database.windows.net]</t>
  </si>
  <si>
    <t>End Parameters of object [AzureDemo90.s05.xl_select_subcategory_id] on server [savetodb.database.windows.net]</t>
  </si>
  <si>
    <t>Start Parameters of object [AzureDemo90.s05.xl_select_brand_id] on server [savetodb.database.windows.net]</t>
  </si>
  <si>
    <t>End Parameters of object [AzureDemo90.s05.xl_select_brand_id] on server [savetodb.database.windows.net]</t>
  </si>
  <si>
    <t>Start Parameters of object [AzureDemo90.s05.xl_change_order_details] on server [savetodb.database.windows.net]</t>
  </si>
  <si>
    <t>End Parameters of object [AzureDemo90.s05.xl_change_order_details] on server [savetodb.database.windows.net]</t>
  </si>
  <si>
    <t>Start Parameters of object [AzureDemo90.s05.xl_select_customer_orders] on server [savetodb.database.windows.net]</t>
  </si>
  <si>
    <t>End Parameters of object [AzureDemo90.s05.xl_select_customer_orders] on server [savetodb.database.windows.net]</t>
  </si>
  <si>
    <t>Start Fields of object [AzureDemo90.s05.xl_select_customer_orders] on server [savetodb.database.windows.net]</t>
  </si>
  <si>
    <t>End Fields of object [AzureDemo90.s05.xl_select_customer_orders] on server [savetodb.database.windows.net]</t>
  </si>
  <si>
    <t>Start Parameters of object [AzureDemo90.s05.xl_change_products] on server [savetodb.database.windows.net]</t>
  </si>
  <si>
    <t>End Parameters of object [AzureDemo90.s05.xl_change_products] on server [savetodb.database.windows.net]</t>
  </si>
  <si>
    <t>Start Parameters of object [AzureDemo90.s05.xl_actions_product_insert] on server [savetodb.database.windows.net]</t>
  </si>
  <si>
    <t>End Parameters of object [AzureDemo90.s05.xl_actions_product_insert] on server [savetodb.database.windows.net]</t>
  </si>
  <si>
    <t>Start Parameters of object [AzureDemo90.s05.xl_actions_product_delete] on server [savetodb.database.windows.net]</t>
  </si>
  <si>
    <t>End Parameters of object [AzureDemo90.s05.xl_actions_product_delete] on server [savetodb.database.windows.net]</t>
  </si>
  <si>
    <t>Start Parameters of object [AzureDemo90.s05.xl_select_order_details] on server [savetodb.database.windows.net]</t>
  </si>
  <si>
    <t>End Parameters of object [AzureDemo90.s05.xl_select_order_details] on server [savetodb.database.windows.net]</t>
  </si>
  <si>
    <t>Start Fields of object [AzureDemo90.s05.xl_select_order_details] on server [savetodb.database.windows.net]</t>
  </si>
  <si>
    <t>End Fields of object [AzureDemo90.s05.xl_select_order_details] on server [savetodb.database.windows.net]</t>
  </si>
  <si>
    <t>Start Fields of object [AzureDemo90.s05.order_details] on server [savetodb.database.windows.net]</t>
  </si>
  <si>
    <t>End Fields of object [AzureDemo90.s05.order_details] on server [savetodb.database.windows.net]</t>
  </si>
  <si>
    <t>mssql.savetodb.com</t>
  </si>
  <si>
    <t>Start Parameters of object [AzureDemo90.s05.xl_actions_order_create] on server [mssql.savetodb.com]</t>
  </si>
  <si>
    <t>End Parameters of object [AzureDemo90.s05.xl_actions_order_create] on server [mssql.savetodb.com]</t>
  </si>
  <si>
    <t>Start Parameters of object [AzureDemo90.s05.xl_actions_order_copy] on server [mssql.savetodb.com]</t>
  </si>
  <si>
    <t>End Parameters of object [AzureDemo90.s05.xl_actions_order_copy] on server [mssql.savetodb.com]</t>
  </si>
  <si>
    <t>Start Parameters of object [AzureDemo90.s05.xl_actions_order_print] on server [mssql.savetodb.com]</t>
  </si>
  <si>
    <t>End Parameters of object [AzureDemo90.s05.xl_actions_order_print] on server [mssql.savetodb.com]</t>
  </si>
  <si>
    <t>Start Parameters of object [AzureDemo90.s05.xl_change_order_header] on server [mssql.savetodb.com]</t>
  </si>
  <si>
    <t>End Parameters of object [AzureDemo90.s05.xl_change_order_header] on server [mssql.savetodb.com]</t>
  </si>
  <si>
    <t>Start Parameters of object [AzureDemo90.s05.xl_select_subcategory_id] on server [mssql.savetodb.com]</t>
  </si>
  <si>
    <t>End Parameters of object [AzureDemo90.s05.xl_select_subcategory_id] on server [mssql.savetodb.com]</t>
  </si>
  <si>
    <t>Start Parameters of object [AzureDemo90.s05.xl_select_brand_id] on server [mssql.savetodb.com]</t>
  </si>
  <si>
    <t>End Parameters of object [AzureDemo90.s05.xl_select_brand_id] on server [mssql.savetodb.com]</t>
  </si>
  <si>
    <t>Start Parameters of object [AzureDemo90.s05.xl_change_order_details] on server [mssql.savetodb.com]</t>
  </si>
  <si>
    <t>End Parameters of object [AzureDemo90.s05.xl_change_order_details] on server [mssql.savetodb.com]</t>
  </si>
  <si>
    <t>Start Parameters of object [AzureDemo90.s05.xl_select_customer_orders] on server [mssql.savetodb.com]</t>
  </si>
  <si>
    <t>End Parameters of object [AzureDemo90.s05.xl_select_customer_orders] on server [mssql.savetodb.com]</t>
  </si>
  <si>
    <t>Start Fields of object [AzureDemo90.s05.xl_select_customer_orders] on server [mssql.savetodb.com]</t>
  </si>
  <si>
    <t>End Fields of object [AzureDemo90.s05.xl_select_customer_orders] on server [mssql.savetodb.com]</t>
  </si>
  <si>
    <t>Start Parameters of object [AzureDemo90.s05.xl_change_products] on server [mssql.savetodb.com]</t>
  </si>
  <si>
    <t>End Parameters of object [AzureDemo90.s05.xl_change_products] on server [mssql.savetodb.com]</t>
  </si>
  <si>
    <t>Start Parameters of object [AzureDemo90.s05.xl_actions_product_insert] on server [mssql.savetodb.com]</t>
  </si>
  <si>
    <t>End Parameters of object [AzureDemo90.s05.xl_actions_product_insert] on server [mssql.savetodb.com]</t>
  </si>
  <si>
    <t>Start Parameters of object [AzureDemo90.s05.xl_actions_product_delete] on server [mssql.savetodb.com]</t>
  </si>
  <si>
    <t>End Parameters of object [AzureDemo90.s05.xl_actions_product_delete] on server [mssql.savetodb.com]</t>
  </si>
  <si>
    <t>Start Parameters of object [AzureDemo90.s05.xl_select_order_details] on server [mssql.savetodb.com]</t>
  </si>
  <si>
    <t>End Parameters of object [AzureDemo90.s05.xl_select_order_details] on server [mssql.savetodb.com]</t>
  </si>
  <si>
    <t>Start Fields of object [AzureDemo90.s05.xl_select_order_details] on server [mssql.savetodb.com]</t>
  </si>
  <si>
    <t>End Fields of object [AzureDemo90.s05.xl_select_order_details] on server [mssql.savetodb.com]</t>
  </si>
  <si>
    <t>Start Fields of object [AzureDemo90.s05.order_details] on server [mssql.savetodb.com]</t>
  </si>
  <si>
    <t>End Fields of object [AzureDemo90.s05.order_details] on server [mssql.savetodb.com]</t>
  </si>
  <si>
    <t>vl_s05_product_categories_id_category1</t>
  </si>
  <si>
    <t>s10</t>
  </si>
  <si>
    <t>ATTRIBUTE</t>
  </si>
  <si>
    <t>Actions, AddHyperlinks, AddStateColumn, BitColumn, Change, ContextMenu, ConvertFormulas, DefaultListObject, DoNotAddChangeHandler, DoNotAddManyToMany, DoNotAddValidation, DoNotChange, DoNotConvertFormulas, DoNotKeepFormulas, DoNotSave, DoNotSelect, DoubleClick, DynamicColumns, Formula, FormulaValue, Information, KeepFormulas, License, ManyToMany, ParameterValues, ProtectRows, SelectionChange, SelectionList, SyncParameter, UpdateChangedCellsOnly, UpdateEntireRow, ValidationList</t>
  </si>
  <si>
    <t>TABLE, VIEW, PROCEDURE, FUNCTION, CODE, HTTP, TEXT, MACRO, CMD, VALUES, RANGE, REFRESH, MENUSEPARATOR, PDF, REPORT, SHOWSHEETS, HIDESHEETS, SELECTSHEET, ATTRIBUTE</t>
  </si>
  <si>
    <t>s14</t>
  </si>
  <si>
    <t>s17</t>
  </si>
  <si>
    <t>AddHyperlinks</t>
  </si>
  <si>
    <t>BitColumn</t>
  </si>
  <si>
    <t>DynamicColumns</t>
  </si>
  <si>
    <t>Information</t>
  </si>
  <si>
    <t>License</t>
  </si>
  <si>
    <t>Accounts</t>
  </si>
  <si>
    <t>Companies</t>
  </si>
  <si>
    <t>Payments</t>
  </si>
  <si>
    <t>uspPayments</t>
  </si>
  <si>
    <t>viewPayments</t>
  </si>
  <si>
    <t>https://www.savetodb.com</t>
  </si>
  <si>
    <t>Start Fields of object [AzureDemo100.s05.usp_order_header] on server [mssql.savetodb.com]</t>
  </si>
  <si>
    <t>End Fields of object [AzureDemo100.s05.usp_order_header] on server [mssql.savetodb.com]</t>
  </si>
  <si>
    <t>Start Parameters of object [AzureDemo100.s05.usp_order_header] on server [mssql.savetodb.com]</t>
  </si>
  <si>
    <t>End Parameters of object [AzureDemo100.s05.usp_order_header] on server [mssql.savetodb.com]</t>
  </si>
  <si>
    <t>Start Event handlers of object [AzureDemo100.s05.usp_order_header] on server [mssql.savetodb.com]</t>
  </si>
  <si>
    <t>End Event handlers of object [AzureDemo100.s05.usp_order_header] on server [mssql.savetodb.com]</t>
  </si>
  <si>
    <t>Start User parameter values of object [AzureDemo100.s05.usp_order_header] parameter [order_id] on server [mssql.savetodb.com]</t>
  </si>
  <si>
    <t>End User parameter values of object [AzureDemo100.s05.usp_order_header] parameter [order_id] on server [mssql.savetodb.com]</t>
  </si>
  <si>
    <t>Start Parameters of object [AzureDemo100.s05.usp_order_details] on server [mssql.savetodb.com]</t>
  </si>
  <si>
    <t>End Parameters of object [AzureDemo100.s05.usp_order_details] on server [mssql.savetodb.com]</t>
  </si>
  <si>
    <t>Start Fields of object [AzureDemo100.s05.usp_order_details] on server [mssql.savetodb.com]</t>
  </si>
  <si>
    <t>End Fields of object [AzureDemo100.s05.usp_order_details] on server [mssql.savetodb.com]</t>
  </si>
  <si>
    <t>Start Event handlers of object [AzureDemo100.s05.usp_order_details] on server [mssql.savetodb.com]</t>
  </si>
  <si>
    <t>End Event handlers of object [AzureDemo100.s05.usp_order_details] on server [mssql.savetodb.com]</t>
  </si>
  <si>
    <t>Start User parameter values of object [AzureDemo100.s05.usp_order_details] parameter [category_id] on server [mssql.savetodb.com]</t>
  </si>
  <si>
    <t>End User parameter values of object [AzureDemo100.s05.usp_order_details] parameter [category_id] on server [mssql.savetodb.com]</t>
  </si>
  <si>
    <t>Start User parameter values of object [AzureDemo100.s05.usp_order_details] parameter [subcategory_id] on server [mssql.savetodb.com]</t>
  </si>
  <si>
    <t>End User parameter values of object [AzureDemo100.s05.usp_order_details] parameter [subcategory_id] on server [mssql.savetodb.com]</t>
  </si>
  <si>
    <t>Start User parameter values of object [AzureDemo100.s05.usp_order_details] parameter [brand_id] on server [mssql.savetodb.com]</t>
  </si>
  <si>
    <t>End User parameter values of object [AzureDemo100.s05.usp_order_details] parameter [brand_id] on server [mssql.savetodb.com]</t>
  </si>
  <si>
    <t>Start User parameter values of object [AzureDemo100.s05.usp_order_details] parameter [order_id] on server [mssql.savetodb.com]</t>
  </si>
  <si>
    <t>End User parameter values of object [AzureDemo100.s05.usp_order_details] parameter [order_id] on server [mssql.savetodb.com]</t>
  </si>
  <si>
    <t>Start Parameters of object [AzureDemo100.s05.usp_quote_print_details] on server [mssql.savetodb.com]</t>
  </si>
  <si>
    <t>End Parameters of object [AzureDemo100.s05.usp_quote_print_details] on server [mssql.savetodb.com]</t>
  </si>
  <si>
    <t>Start Event handlers of object [AzureDemo100.s05.usp_quote_print_details] on server [mssql.savetodb.com]</t>
  </si>
  <si>
    <t>End Event handlers of object [AzureDemo100.s05.usp_quote_print_details] on server [mssql.savetodb.com]</t>
  </si>
  <si>
    <t>Start User parameter values of object [AzureDemo100.s05.usp_quote_print_details] parameter [order_id] on server [mssql.savetodb.com]</t>
  </si>
  <si>
    <t>End User parameter values of object [AzureDemo100.s05.usp_quote_print_details] parameter [order_id] on server [mssql.savetodb.com]</t>
  </si>
  <si>
    <t>Start Fields of object [AzureDemo100.s05.usp_quote_print_details] on server [mssql.savetodb.com]</t>
  </si>
  <si>
    <t>End Fields of object [AzureDemo100.s05.usp_quote_print_details] on server [mssql.savetodb.com]</t>
  </si>
  <si>
    <t>Start Parameters of object [AzureDemo100.s05.usp_invoice_print_details] on server [mssql.savetodb.com]</t>
  </si>
  <si>
    <t>End Parameters of object [AzureDemo100.s05.usp_invoice_print_details] on server [mssql.savetodb.com]</t>
  </si>
  <si>
    <t>Start Event handlers of object [AzureDemo100.s05.usp_invoice_print_details] on server [mssql.savetodb.com]</t>
  </si>
  <si>
    <t>End Event handlers of object [AzureDemo100.s05.usp_invoice_print_details] on server [mssql.savetodb.com]</t>
  </si>
  <si>
    <t>Start User parameter values of object [AzureDemo100.s05.usp_invoice_print_details] parameter [order_id] on server [mssql.savetodb.com]</t>
  </si>
  <si>
    <t>End User parameter values of object [AzureDemo100.s05.usp_invoice_print_details] parameter [order_id] on server [mssql.savetodb.com]</t>
  </si>
  <si>
    <t>Start Fields of object [AzureDemo100.s05.usp_invoice_print_details] on server [mssql.savetodb.com]</t>
  </si>
  <si>
    <t>End Fields of object [AzureDemo100.s05.usp_invoice_print_details] on server [mssql.savetodb.com]</t>
  </si>
  <si>
    <t>Start Fields of object [AzureDemo100.s05.customers] on server [mssql.savetodb.com]</t>
  </si>
  <si>
    <t>End Fields of object [AzureDemo100.s05.customers] on server [mssql.savetodb.com]</t>
  </si>
  <si>
    <t>Start Event handlers of object [AzureDemo100.s05.customers] on server [mssql.savetodb.com]</t>
  </si>
  <si>
    <t>End Event handlers of object [AzureDemo100.s05.customers] on server [mssql.savetodb.com]</t>
  </si>
  <si>
    <t>Start Fields of object [AzureDemo100.s05.usp_products] on server [mssql.savetodb.com]</t>
  </si>
  <si>
    <t>End Fields of object [AzureDemo100.s05.usp_products] on server [mssql.savetodb.com]</t>
  </si>
  <si>
    <t>Start Parameters of object [AzureDemo100.s05.usp_products] on server [mssql.savetodb.com]</t>
  </si>
  <si>
    <t>End Parameters of object [AzureDemo100.s05.usp_products] on server [mssql.savetodb.com]</t>
  </si>
  <si>
    <t>Start Event handlers of object [AzureDemo100.s05.usp_products] on server [mssql.savetodb.com]</t>
  </si>
  <si>
    <t>End Event handlers of object [AzureDemo100.s05.usp_products] on server [mssql.savetodb.com]</t>
  </si>
  <si>
    <t>Start User parameter values of object [AzureDemo100.s05.usp_products] parameter [category_id] on server [mssql.savetodb.com]</t>
  </si>
  <si>
    <t>End User parameter values of object [AzureDemo100.s05.usp_products] parameter [category_id] on server [mssql.savetodb.com]</t>
  </si>
  <si>
    <t>Start User parameter values of object [AzureDemo100.s05.usp_products] parameter [pricing_category_id] on server [mssql.savetodb.com]</t>
  </si>
  <si>
    <t>End User parameter values of object [AzureDemo100.s05.usp_products] parameter [pricing_category_id] on server [mssql.savetodb.com]</t>
  </si>
  <si>
    <t>Start User parameter values of object [AzureDemo100.s05.usp_products] parameter [subcategory_id] with [category_id = 2] on server [mssql.savetodb.com]</t>
  </si>
  <si>
    <t>End User parameter values of object [AzureDemo100.s05.usp_products] parameter [subcategory_id] with [category_id = 2] on server [mssql.savetodb.com]</t>
  </si>
  <si>
    <t>Start User parameter values of object [AzureDemo100.s05.usp_products] parameter [brand_id] with [category_id = NULL] on server [mssql.savetodb.com]</t>
  </si>
  <si>
    <t>End User parameter values of object [AzureDemo100.s05.usp_products] parameter [brand_id] with [category_id = NULL] on server [mssql.savetodb.com]</t>
  </si>
  <si>
    <t>Start User parameter values of object [AzureDemo100.s05.usp_products] parameter [subcategory_id] with [category_id = 3] on server [mssql.savetodb.com]</t>
  </si>
  <si>
    <t>End User parameter values of object [AzureDemo100.s05.usp_products] parameter [subcategory_id] with [category_id = 3] on server [mssql.savetodb.com]</t>
  </si>
  <si>
    <t>Start User parameter values of object [AzureDemo100.s05.usp_products] parameter [subcategory_id] on server [mssql.savetodb.com]</t>
  </si>
  <si>
    <t>End User parameter values of object [AzureDemo100.s05.usp_products] parameter [subcategory_id] on server [mssql.savetodb.com]</t>
  </si>
  <si>
    <t>Start User parameter values of object [AzureDemo100.s05.usp_products] parameter [brand_id] on server [mssql.savetodb.com]</t>
  </si>
  <si>
    <t>End User parameter values of object [AzureDemo100.s05.usp_products] parameter [brand_id] on server [mssql.savetodb.com]</t>
  </si>
  <si>
    <t>Start Fields of object [AzureDemo100.s05.view_orders] on server [mssql.savetodb.com]</t>
  </si>
  <si>
    <t>End Fields of object [AzureDemo100.s05.view_orders] on server [mssql.savetodb.com]</t>
  </si>
  <si>
    <t>Start Event handlers of object [AzureDemo100.s05.view_orders] on server [mssql.savetodb.com]</t>
  </si>
  <si>
    <t>End Event handlers of object [AzureDemo100.s05.view_orders] on server [mssql.savetodb.com]</t>
  </si>
  <si>
    <t>Start Fields of object [AzureDemo100.s05.view_order_details] on server [mssql.savetodb.com]</t>
  </si>
  <si>
    <t>End Fields of object [AzureDemo100.s05.view_order_details] on server [mssql.savetodb.com]</t>
  </si>
  <si>
    <t>Start Fields of object [AzureDemo100.s05.sellers] on server [mssql.savetodb.com]</t>
  </si>
  <si>
    <t>End Fields of object [AzureDemo100.s05.sellers] on server [mssql.savetodb.com]</t>
  </si>
  <si>
    <t>Start Fields of object [AzureDemo100.s05.product_categories] on server [mssql.savetodb.com]</t>
  </si>
  <si>
    <t>End Fields of object [AzureDemo100.s05.product_categories] on server [mssql.savetodb.com]</t>
  </si>
  <si>
    <t>Start Event handlers of object [AzureDemo100.s05.product_categories] on server [mssql.savetodb.com]</t>
  </si>
  <si>
    <t>End Event handlers of object [AzureDemo100.s05.product_categories] on server [mssql.savetodb.com]</t>
  </si>
  <si>
    <t>Start Fields of object [AzureDemo100.s05.brands] on server [mssql.savetodb.com]</t>
  </si>
  <si>
    <t>End Fields of object [AzureDemo100.s05.brands] on server [mssql.savetodb.com]</t>
  </si>
  <si>
    <t>Start Fields of object [AzureDemo100.s05.pricing_categories] on server [mssql.savetodb.com]</t>
  </si>
  <si>
    <t>End Fields of object [AzureDemo100.s05.pricing_categories] on server [mssql.savetodb.com]</t>
  </si>
  <si>
    <t>Start Fields of object [AzureDemo100.xls.objects] on server [mssql.savetodb.com]</t>
  </si>
  <si>
    <t>End Fields of object [AzureDemo100.xls.objects] on server [mssql.savetodb.com]</t>
  </si>
  <si>
    <t>Start Event handlers of object [AzureDemo100.xls.objects] on server [mssql.savetodb.com]</t>
  </si>
  <si>
    <t>End Event handlers of object [AzureDemo100.xls.objects] on server [mssql.savetodb.com]</t>
  </si>
  <si>
    <t>Start User parameter values of object [AzureDemo100.xls.objects] parameter [TABLE_SCHEMA] on server [mssql.savetodb.com]</t>
  </si>
  <si>
    <t>End User parameter values of object [AzureDemo100.xls.objects] parameter [TABLE_SCHEMA] on server [mssql.savetodb.com]</t>
  </si>
  <si>
    <t>Start Fields of object [AzureDemo100.xls.handlers] on server [mssql.savetodb.com]</t>
  </si>
  <si>
    <t>End Fields of object [AzureDemo100.xls.handlers] on server [mssql.savetodb.com]</t>
  </si>
  <si>
    <t>Start Event handlers of object [AzureDemo100.xls.handlers] on server [mssql.savetodb.com]</t>
  </si>
  <si>
    <t>End Event handlers of object [AzureDemo100.xls.handlers] on server [mssql.savetodb.com]</t>
  </si>
  <si>
    <t>Start User parameter values of object [AzureDemo100.xls.handlers] parameter [TABLE_SCHEMA] on server [mssql.savetodb.com]</t>
  </si>
  <si>
    <t>End User parameter values of object [AzureDemo100.xls.handlers] parameter [TABLE_SCHEMA] on server [mssql.savetodb.com]</t>
  </si>
  <si>
    <t>Start User parameter values of object [AzureDemo100.xls.handlers] parameter [EVENT_NAME] on server [mssql.savetodb.com]</t>
  </si>
  <si>
    <t>End User parameter values of object [AzureDemo100.xls.handlers] parameter [EVENT_NAME] on server [mssql.savetodb.com]</t>
  </si>
  <si>
    <t>Start Fields of object [AzureDemo100.xls.translations] on server [mssql.savetodb.com]</t>
  </si>
  <si>
    <t>End Fields of object [AzureDemo100.xls.translations] on server [mssql.savetodb.com]</t>
  </si>
  <si>
    <t>Start Event handlers of object [AzureDemo100.xls.translations] on server [mssql.savetodb.com]</t>
  </si>
  <si>
    <t>End Event handlers of object [AzureDemo100.xls.translations] on server [mssql.savetodb.com]</t>
  </si>
  <si>
    <t>Start User parameter values of object [AzureDemo100.xls.translations] parameter [TABLE_SCHEMA] on server [mssql.savetodb.com]</t>
  </si>
  <si>
    <t>End User parameter values of object [AzureDemo100.xls.translations] parameter [TABLE_SCHEMA] on server [mssql.savetodb.com]</t>
  </si>
  <si>
    <t>Start User parameter values of object [AzureDemo100.xls.translations] parameter [TABLE_NAME] on server [mssql.savetodb.com]</t>
  </si>
  <si>
    <t>End User parameter values of object [AzureDemo100.xls.translations] parameter [TABLE_NAME] on server [mssql.savetodb.com]</t>
  </si>
  <si>
    <t>Start Fields of object [AzureDemo100.s05.orders] on server [mssql.savetodb.com]</t>
  </si>
  <si>
    <t>End Fields of object [AzureDemo100.s05.orders] on server [mssql.savetodb.com]</t>
  </si>
  <si>
    <t>AzureDemo100</t>
  </si>
  <si>
    <t>s05.MenuSeparator30</t>
  </si>
  <si>
    <t>[id],+[code]</t>
  </si>
  <si>
    <t>[id],+[customer]</t>
  </si>
  <si>
    <t>Start Event handlers of object [AzureDemo100.s05.orders] on server [mssql.savetodb.com]</t>
  </si>
  <si>
    <t>orders</t>
  </si>
  <si>
    <t>End Event handlers of object [AzureDemo100.s05.orders] on server [mssql.savetodb.com]</t>
  </si>
  <si>
    <t>[id],+[pricing_category]</t>
  </si>
  <si>
    <t>Start Fields of object [AzureDemo100.s05.xl_select_customer_orders] on server [mssql.savetodb.com]</t>
  </si>
  <si>
    <t>End Fields of object [AzureDemo100.s05.xl_select_customer_orders] on server [mssql.savetodb.com]</t>
  </si>
  <si>
    <t>Start Parameters of object [AzureDemo100.s05.xl_select_customer_orders] on server [mssql.savetodb.com]</t>
  </si>
  <si>
    <t>End Parameters of object [AzureDemo100.s05.xl_select_customer_orders] on server [mssql.savetodb.com]</t>
  </si>
  <si>
    <t>Start Fields of object [AzureDemo100.s05.xl_select_order_id] on server [mssql.savetodb.com]</t>
  </si>
  <si>
    <t>End Fields of object [AzureDemo100.s05.xl_select_order_id] on server [mssql.savetodb.com]</t>
  </si>
  <si>
    <t>Start Parameters of object [AzureDemo100.s05.xl_actions_order_create] on server [mssql.savetodb.com]</t>
  </si>
  <si>
    <t>End Parameters of object [AzureDemo100.s05.xl_actions_order_create] on server [mssql.savetodb.com]</t>
  </si>
  <si>
    <t>Start Parameters of object [AzureDemo100.s05.xl_actions_order_copy] on server [mssql.savetodb.com]</t>
  </si>
  <si>
    <t>End Parameters of object [AzureDemo100.s05.xl_actions_order_copy] on server [mssql.savetodb.com]</t>
  </si>
  <si>
    <t>Start Fields of object [AzureDemo100.s05.xl_actions_order_print] on server [mssql.savetodb.com]</t>
  </si>
  <si>
    <t>html</t>
  </si>
  <si>
    <t>End Fields of object [AzureDemo100.s05.xl_actions_order_print] on server [mssql.savetodb.com]</t>
  </si>
  <si>
    <t>Start Parameters of object [AzureDemo100.s05.xl_actions_order_print] on server [mssql.savetodb.com]</t>
  </si>
  <si>
    <t>End Parameters of object [AzureDemo100.s05.xl_actions_order_print] on server [mssql.savetodb.com]</t>
  </si>
  <si>
    <t>Start Parameters of object [AzureDemo100.s05.xl_change_order_header] on server [mssql.savetodb.com]</t>
  </si>
  <si>
    <t>End Parameters of object [AzureDemo100.s05.xl_change_order_header] on server [mssql.savetodb.com]</t>
  </si>
  <si>
    <t>Start Fields of object [AzureDemo100.s05.xl_select_category_id] on server [mssql.savetodb.com]</t>
  </si>
  <si>
    <t>End Fields of object [AzureDemo100.s05.xl_select_category_id] on server [mssql.savetodb.com]</t>
  </si>
  <si>
    <t>Start Fields of object [AzureDemo100.s05.xl_select_subcategory_id] on server [mssql.savetodb.com]</t>
  </si>
  <si>
    <t>End Fields of object [AzureDemo100.s05.xl_select_subcategory_id] on server [mssql.savetodb.com]</t>
  </si>
  <si>
    <t>Start Parameters of object [AzureDemo100.s05.xl_select_subcategory_id] on server [mssql.savetodb.com]</t>
  </si>
  <si>
    <t>End Parameters of object [AzureDemo100.s05.xl_select_subcategory_id] on server [mssql.savetodb.com]</t>
  </si>
  <si>
    <t>Start Fields of object [AzureDemo100.s05.xl_select_brand_id] on server [mssql.savetodb.com]</t>
  </si>
  <si>
    <t>End Fields of object [AzureDemo100.s05.xl_select_brand_id] on server [mssql.savetodb.com]</t>
  </si>
  <si>
    <t>Start Parameters of object [AzureDemo100.s05.xl_select_brand_id] on server [mssql.savetodb.com]</t>
  </si>
  <si>
    <t>End Parameters of object [AzureDemo100.s05.xl_select_brand_id] on server [mssql.savetodb.com]</t>
  </si>
  <si>
    <t>Start Parameters of object [AzureDemo100.s05.xl_change_order_details] on server [mssql.savetodb.com]</t>
  </si>
  <si>
    <t>End Parameters of object [AzureDemo100.s05.xl_change_order_details] on server [mssql.savetodb.com]</t>
  </si>
  <si>
    <t>s05.customers,s05.orders,s05.sellers</t>
  </si>
  <si>
    <t>vl_s05_sellers_id_code2</t>
  </si>
  <si>
    <t>vl_s05_customers_id_customer2</t>
  </si>
  <si>
    <t>s05.brands,s05.orders,s05.product_categories</t>
  </si>
  <si>
    <t>vl_s05_pricing_categories_id_pricing_category2</t>
  </si>
  <si>
    <t>s05.MenuSeparator20</t>
  </si>
  <si>
    <t>Start Parameters of object [AzureDemo100.s05.xl_change_products] on server [mssql.savetodb.com]</t>
  </si>
  <si>
    <t>End Parameters of object [AzureDemo100.s05.xl_change_products] on server [mssql.savetodb.com]</t>
  </si>
  <si>
    <t>Start Parameters of object [AzureDemo100.s05.xl_actions_product_insert] on server [mssql.savetodb.com]</t>
  </si>
  <si>
    <t>End Parameters of object [AzureDemo100.s05.xl_actions_product_insert] on server [mssql.savetodb.com]</t>
  </si>
  <si>
    <t>Start Parameters of object [AzureDemo100.s05.xl_actions_product_delete] on server [mssql.savetodb.com]</t>
  </si>
  <si>
    <t>End Parameters of object [AzureDemo100.s05.xl_actions_product_delete] on server [mssql.savetodb.com]</t>
  </si>
  <si>
    <t>s05.brands,s05.pricing_categories,s05.product_categories</t>
  </si>
  <si>
    <t>Start Fields of object [AzureDemo100.s05.xl_select_order_details] on server [mssql.savetodb.com]</t>
  </si>
  <si>
    <t>End Fields of object [AzureDemo100.s05.xl_select_order_details] on server [mssql.savetodb.com]</t>
  </si>
  <si>
    <t>Start Parameters of object [AzureDemo100.s05.xl_select_order_details] on server [mssql.savetodb.com]</t>
  </si>
  <si>
    <t>End Parameters of object [AzureDemo100.s05.xl_select_order_details] on server [mssql.savetodb.com]</t>
  </si>
  <si>
    <t>s05.customers,s05.sellers</t>
  </si>
  <si>
    <t>[id],+[order_number]</t>
  </si>
  <si>
    <t>Start Fields of object [AzureDemo100.s05.order_details] on server [mssql.savetodb.com]</t>
  </si>
  <si>
    <t>s05.products</t>
  </si>
  <si>
    <t>End Fields of object [AzureDemo100.s05.order_details] on server [mssql.savetodb.com]</t>
  </si>
  <si>
    <t>Start Event handlers of object [AzureDemo100.s05.order_details] on server [mssql.savetodb.com]</t>
  </si>
  <si>
    <t>[id],+[product_name]</t>
  </si>
  <si>
    <t>End Event handlers of object [AzureDemo100.s05.order_details] on server [mssql.savetodb.com]</t>
  </si>
  <si>
    <t>Start Fields of object [AzureDemo100.s05.products] on server [mssql.savetodb.com]</t>
  </si>
  <si>
    <t>End Fields of object [AzureDemo100.s05.products] on server [mssql.savetodb.com]</t>
  </si>
  <si>
    <t>Start Event handlers of object [AzureDemo100.s05.products] on server [mssql.savetodb.com]</t>
  </si>
  <si>
    <t>[id],+[category]</t>
  </si>
  <si>
    <t>[id],+[brand]</t>
  </si>
  <si>
    <t>End Event handlers of object [AzureDemo100.s05.products] on server [mssql.savetodb.com]</t>
  </si>
  <si>
    <t>vl_s05_orders_id_order_number1</t>
  </si>
  <si>
    <t>Start Fields of object [AzureDemo100.xls.view_objects] on server [mssql.savetodb.com]</t>
  </si>
  <si>
    <t>End Fields of object [AzureDemo100.xls.view_objects] on server [mssql.savetodb.com]</t>
  </si>
  <si>
    <t>Start User parameter values of object [AzureDemo100.xls.view_objects] parameter [TABLE_SCHEMA] on server [mssql.savetodb.com]</t>
  </si>
  <si>
    <t>End User parameter values of object [AzureDemo100.xls.view_objects] parameter [TABLE_SCHEMA] on server [mssql.savetodb.com]</t>
  </si>
  <si>
    <t>Start Last Connect to DB values</t>
  </si>
  <si>
    <t>Provider=SQLOLEDB</t>
  </si>
  <si>
    <t>End Last Connect to DB values</t>
  </si>
  <si>
    <t>xls.view_objects</t>
  </si>
  <si>
    <t>Start Fields of object [AzureDemo100.xls.view_handlers] on server [mssql.savetodb.com]</t>
  </si>
  <si>
    <t>End Fields of object [AzureDemo100.xls.view_handlers] on server [mssql.savetodb.com]</t>
  </si>
  <si>
    <t>Start User parameter values of object [AzureDemo100.xls.view_handlers] parameter [TABLE_SCHEMA] on server [mssql.savetodb.com]</t>
  </si>
  <si>
    <t>End User parameter values of object [AzureDemo100.xls.view_handlers] parameter [TABLE_SCHEMA] on server [mssql.savetodb.com]</t>
  </si>
  <si>
    <t>Start User parameter values of object [AzureDemo100.xls.view_handlers] parameter [EVENT_NAME] on server [mssql.savetodb.com]</t>
  </si>
  <si>
    <t>End User parameter values of object [AzureDemo100.xls.view_handlers] parameter [EVENT_NAME] on server [mssql.savetodb.com]</t>
  </si>
  <si>
    <t>Start User parameter values of object [AzureDemo100.xls.view_handlers] parameter [HANDLER_TYPE] on server [mssql.savetodb.com]</t>
  </si>
  <si>
    <t>End User parameter values of object [AzureDemo100.xls.view_handlers] parameter [HANDLER_TYPE] on server [mssql.savetodb.com]</t>
  </si>
  <si>
    <t>TABLE; VIEW; PROCEDURE; FUNCTION; CODE; HTTP; TEXT; MACRO; CMD; VALUES; RANGE; REFRESH; MENUSEPARATOR; PDF; REPORT; SHOWSHEETS; HIDESHEETS; SELECTSHEET; ATTRIBUTE</t>
  </si>
  <si>
    <t>MenuSeparator30</t>
  </si>
  <si>
    <t>MenuSeparator20</t>
  </si>
  <si>
    <t>xls.view_handlers</t>
  </si>
  <si>
    <t>Start Fields of object [AzureDemo100.xls.view_translations] on server [mssql.savetodb.com]</t>
  </si>
  <si>
    <t>End Fields of object [AzureDemo100.xls.view_translations] on server [mssql.savetodb.com]</t>
  </si>
  <si>
    <t>Start User parameter values of object [AzureDemo100.xls.view_translations] parameter [TABLE_SCHEMA] on server [mssql.savetodb.com]</t>
  </si>
  <si>
    <t>End User parameter values of object [AzureDemo100.xls.view_translations] parameter [TABLE_SCHEMA] on server [mssql.savetodb.com]</t>
  </si>
  <si>
    <t>Start User parameter values of object [AzureDemo100.xls.view_translations] parameter [LANGUAGE_NAME] on server [mssql.savetodb.com]</t>
  </si>
  <si>
    <t>End User parameter values of object [AzureDemo100.xls.view_translations] parameter [LANGUAGE_NAME] on server [mssql.savetodb.com]</t>
  </si>
  <si>
    <t>xls.view_translations</t>
  </si>
  <si>
    <t>SaveToDB 10.0 - Invoicing Application Sample</t>
  </si>
  <si>
    <t>M/d/yyyy</t>
  </si>
  <si>
    <t>h:mm:ss tt</t>
  </si>
  <si>
    <t>=[@[unit_price]]*[@amount]</t>
  </si>
  <si>
    <t>=ROUND([@subtotal]*0.01,2)</t>
  </si>
  <si>
    <t>=[@subtotal]+[@[sales_tax]]</t>
  </si>
  <si>
    <t>_($* #,##0.00_);_($* (#,##0.00);;_(@_)</t>
  </si>
  <si>
    <t>vl_s05_customers_id_customer1</t>
  </si>
  <si>
    <t>vl_s05_sellers_id_code1</t>
  </si>
  <si>
    <t>Start Column Properties of object [xls.view_objects]</t>
  </si>
  <si>
    <t>End Column Properties of object [xls.view_objects]</t>
  </si>
  <si>
    <t>Start IDs of object [xls.view_objects] on sheet [objects]</t>
  </si>
  <si>
    <t>End IDs of object [xls.view_objects] on sheet [objects]</t>
  </si>
  <si>
    <t>Start Column Properties of object [xls.view_handlers]</t>
  </si>
  <si>
    <t>End Column Properties of object [xls.view_handlers]</t>
  </si>
  <si>
    <t>Start IDs of object [xls.view_handlers] on sheet [handlers]</t>
  </si>
  <si>
    <t>End IDs of object [xls.view_handlers] on sheet [handlers]</t>
  </si>
  <si>
    <t>Start Column Properties of object [xls.view_translations]</t>
  </si>
  <si>
    <t>End Column Properties of object [xls.view_translations]</t>
  </si>
  <si>
    <t>Start IDs of object [xls.view_translations] on sheet [translations]</t>
  </si>
  <si>
    <t>End IDs of object [xls.view_translations] on sheet [translations]</t>
  </si>
  <si>
    <t>#,##0</t>
  </si>
  <si>
    <t>Data Type Control</t>
  </si>
  <si>
    <t>The column requires values of the int data type.</t>
  </si>
  <si>
    <t>+[customer_id]</t>
  </si>
  <si>
    <t>+[parent_id]</t>
  </si>
  <si>
    <t>The column requires values of the date data type.</t>
  </si>
  <si>
    <t>The column requires values of the float data type.</t>
  </si>
  <si>
    <t>Copyright © 2018-2023 Gartle LLC</t>
  </si>
  <si>
    <t>23022101 - XYZ</t>
  </si>
  <si>
    <t>23022102 - XYZ</t>
  </si>
  <si>
    <t>23022103 - ABC</t>
  </si>
  <si>
    <t>23022102</t>
  </si>
  <si>
    <t>OLEDB;Provider=SQLOLEDB.1;Data Source=mssql.savetodb.com;Initial Catalog=AzureDemo100;Password=Usr_2011#_Xls4168;User ID=sample05_user1;Persist Security Info=True</t>
  </si>
  <si>
    <t>EXEC [s05].[usp_quote_print_details] @order_id = 2</t>
  </si>
  <si>
    <t>en-US</t>
  </si>
  <si>
    <t>.</t>
  </si>
  <si>
    <t>,</t>
  </si>
  <si>
    <t>EXEC [s05].[usp_invoice_print_details] @order_id = 2</t>
  </si>
  <si>
    <t>23022101</t>
  </si>
  <si>
    <t>23022103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</si>
</sst>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4" formatCode="_(&quot;$&quot;* #,##0.00_);_(&quot;$&quot;* \(#,##0.00\);_(&quot;$&quot;* &quot;-&quot;??_);_(@_)"/>
    <numFmt numFmtId="164" formatCode="#,##0.00;[Red]\-#,##0.00;"/>
    <numFmt numFmtId="165" formatCode="_(&quot;$&quot;* #,##0.00_);_(&quot;$&quot;* \(#,##0.00\);;_(@_)"/>
    <numFmt numFmtId="166" formatCode="yyyy\-mm\-dd;@"/>
    <numFmt numFmtId="167" formatCode="yyyy/mm/dd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 tint="0.24994659260841701"/>
      <name val="Calibri"/>
      <family val="2"/>
      <charset val="204"/>
      <scheme val="minor"/>
    </font>
    <font>
      <b/>
      <sz val="26"/>
      <color rgb="FF00B050"/>
      <name val="Calibri"/>
      <family val="2"/>
      <charset val="204"/>
      <scheme val="minor"/>
    </font>
    <font>
      <b/>
      <sz val="26"/>
      <color rgb="FF006EBE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rgb="FFD6DCE0"/>
      </left>
      <right style="thin">
        <color rgb="FFD6DCE0"/>
      </right>
      <top style="thin">
        <color rgb="FFD6DCE0"/>
      </top>
      <bottom style="thin">
        <color rgb="FFD6DCE0"/>
      </bottom>
      <diagonal/>
    </border>
    <border>
      <left style="thin">
        <color rgb="FFD6DCE0"/>
      </left>
      <right/>
      <top style="thin">
        <color rgb="FFD6DCE0"/>
      </top>
      <bottom style="thin">
        <color rgb="FFD6DCE0"/>
      </bottom>
      <diagonal/>
    </border>
    <border>
      <left/>
      <right/>
      <top style="thin">
        <color rgb="FFD6DCE0"/>
      </top>
      <bottom style="thin">
        <color rgb="FFD6DCE0"/>
      </bottom>
      <diagonal/>
    </border>
    <border>
      <left/>
      <right style="thin">
        <color rgb="FFD6DCE0"/>
      </right>
      <top style="thin">
        <color rgb="FFD6DCE0"/>
      </top>
      <bottom style="thin">
        <color rgb="FFD6DCE0"/>
      </bottom>
      <diagonal/>
    </border>
    <border>
      <left/>
      <right/>
      <top/>
      <bottom style="thin">
        <color auto="1"/>
      </bottom>
      <diagonal/>
    </border>
    <border>
      <left style="thin">
        <color rgb="FFD6DCE0"/>
      </left>
      <right style="thin">
        <color rgb="FFD6DCE0"/>
      </right>
      <top/>
      <bottom style="thin">
        <color rgb="FFD6DCE0"/>
      </bottom>
      <diagonal/>
    </border>
    <border>
      <left/>
      <right style="thin">
        <color rgb="FFD6DCE0"/>
      </right>
      <top/>
      <bottom/>
      <diagonal/>
    </border>
  </borders>
  <cellStyleXfs count="8">
    <xf numFmtId="0" fontId="0" fillId="0" borderId="0"/>
    <xf numFmtId="0" fontId="5" fillId="0" borderId="0"/>
    <xf numFmtId="0" fontId="2" fillId="0" borderId="0"/>
    <xf numFmtId="0" fontId="2" fillId="0" borderId="0"/>
    <xf numFmtId="0" fontId="12" fillId="0" borderId="0" applyNumberFormat="0" applyFill="0" applyBorder="0" applyAlignment="0" applyProtection="0"/>
    <xf numFmtId="0" fontId="2" fillId="0" borderId="0"/>
    <xf numFmtId="0" fontId="13" fillId="0" borderId="0"/>
    <xf numFmtId="0" fontId="1" fillId="0" borderId="0"/>
  </cellStyleXfs>
  <cellXfs count="67">
    <xf numFmtId="0" fontId="0" fillId="0" borderId="0" xfId="0"/>
    <xf numFmtId="0" fontId="4" fillId="0" borderId="0" xfId="0" applyFont="1"/>
    <xf numFmtId="164" fontId="0" fillId="0" borderId="0" xfId="0" applyNumberFormat="1"/>
    <xf numFmtId="0" fontId="0" fillId="0" borderId="0" xfId="0" quotePrefix="1"/>
    <xf numFmtId="4" fontId="0" fillId="0" borderId="0" xfId="0" applyNumberFormat="1"/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0" fillId="0" borderId="1" xfId="0" applyBorder="1" applyAlignment="1">
      <alignment vertical="center"/>
    </xf>
    <xf numFmtId="0" fontId="6" fillId="0" borderId="0" xfId="0" applyFont="1"/>
    <xf numFmtId="44" fontId="0" fillId="0" borderId="1" xfId="0" applyNumberFormat="1" applyBorder="1" applyAlignment="1">
      <alignment vertical="top"/>
    </xf>
    <xf numFmtId="44" fontId="4" fillId="0" borderId="1" xfId="0" applyNumberFormat="1" applyFont="1" applyBorder="1"/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/>
    <xf numFmtId="0" fontId="8" fillId="2" borderId="2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49" fontId="0" fillId="0" borderId="0" xfId="0" applyNumberForma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14" fontId="0" fillId="0" borderId="0" xfId="0" applyNumberFormat="1"/>
    <xf numFmtId="14" fontId="0" fillId="0" borderId="0" xfId="0" applyNumberFormat="1" applyAlignment="1">
      <alignment horizontal="center"/>
    </xf>
    <xf numFmtId="0" fontId="6" fillId="0" borderId="0" xfId="0" quotePrefix="1" applyFont="1"/>
    <xf numFmtId="10" fontId="0" fillId="0" borderId="0" xfId="0" applyNumberFormat="1"/>
    <xf numFmtId="0" fontId="7" fillId="0" borderId="0" xfId="0" quotePrefix="1" applyFont="1"/>
    <xf numFmtId="166" fontId="4" fillId="0" borderId="0" xfId="0" quotePrefix="1" applyNumberFormat="1" applyFont="1"/>
    <xf numFmtId="0" fontId="4" fillId="0" borderId="0" xfId="0" quotePrefix="1" applyFont="1"/>
    <xf numFmtId="0" fontId="0" fillId="0" borderId="0" xfId="0" applyAlignment="1">
      <alignment vertical="top"/>
    </xf>
    <xf numFmtId="44" fontId="0" fillId="0" borderId="6" xfId="0" quotePrefix="1" applyNumberFormat="1" applyBorder="1"/>
    <xf numFmtId="4" fontId="6" fillId="0" borderId="0" xfId="0" quotePrefix="1" applyNumberFormat="1" applyFont="1" applyAlignment="1">
      <alignment horizontal="center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quotePrefix="1" applyBorder="1" applyAlignment="1">
      <alignment vertical="center"/>
    </xf>
    <xf numFmtId="165" fontId="0" fillId="0" borderId="1" xfId="0" quotePrefix="1" applyNumberFormat="1" applyBorder="1"/>
    <xf numFmtId="165" fontId="4" fillId="0" borderId="1" xfId="0" applyNumberFormat="1" applyFont="1" applyBorder="1"/>
    <xf numFmtId="165" fontId="0" fillId="0" borderId="1" xfId="0" quotePrefix="1" applyNumberFormat="1" applyBorder="1" applyAlignment="1">
      <alignment vertical="top"/>
    </xf>
    <xf numFmtId="167" fontId="0" fillId="0" borderId="0" xfId="0" applyNumberFormat="1" applyAlignment="1">
      <alignment vertical="top"/>
    </xf>
    <xf numFmtId="44" fontId="0" fillId="0" borderId="0" xfId="0" applyNumberFormat="1" applyAlignment="1">
      <alignment vertical="top"/>
    </xf>
    <xf numFmtId="165" fontId="0" fillId="0" borderId="0" xfId="0" applyNumberFormat="1" applyAlignment="1">
      <alignment vertical="top"/>
    </xf>
    <xf numFmtId="0" fontId="0" fillId="0" borderId="0" xfId="0" applyAlignment="1">
      <alignment horizontal="right" vertical="top"/>
    </xf>
    <xf numFmtId="165" fontId="0" fillId="0" borderId="0" xfId="0" quotePrefix="1" applyNumberFormat="1" applyAlignment="1">
      <alignment vertical="top"/>
    </xf>
    <xf numFmtId="0" fontId="11" fillId="0" borderId="0" xfId="3" applyFont="1"/>
    <xf numFmtId="0" fontId="2" fillId="0" borderId="0" xfId="2"/>
    <xf numFmtId="0" fontId="12" fillId="0" borderId="0" xfId="4"/>
    <xf numFmtId="0" fontId="0" fillId="0" borderId="7" xfId="0" applyBorder="1" applyAlignment="1">
      <alignment horizontal="right" vertical="top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0" fillId="0" borderId="7" xfId="0" applyBorder="1" applyAlignment="1">
      <alignment horizontal="right"/>
    </xf>
    <xf numFmtId="165" fontId="0" fillId="0" borderId="6" xfId="0" quotePrefix="1" applyNumberFormat="1" applyBorder="1"/>
    <xf numFmtId="14" fontId="0" fillId="0" borderId="0" xfId="0" applyNumberFormat="1" applyAlignment="1">
      <alignment vertical="top"/>
    </xf>
    <xf numFmtId="0" fontId="14" fillId="0" borderId="0" xfId="2" applyFont="1"/>
    <xf numFmtId="0" fontId="5" fillId="0" borderId="0" xfId="1"/>
    <xf numFmtId="0" fontId="4" fillId="0" borderId="0" xfId="6" applyFont="1" applyAlignment="1">
      <alignment horizontal="right"/>
    </xf>
    <xf numFmtId="0" fontId="13" fillId="0" borderId="0" xfId="6"/>
    <xf numFmtId="0" fontId="15" fillId="0" borderId="0" xfId="7" applyFont="1" applyAlignment="1">
      <alignment vertical="center"/>
    </xf>
    <xf numFmtId="0" fontId="17" fillId="0" borderId="0" xfId="0" applyFont="1" applyAlignment="1">
      <alignment horizontal="center"/>
    </xf>
    <xf numFmtId="3" fontId="0" fillId="0" borderId="0" xfId="0" applyNumberFormat="1"/>
    <xf numFmtId="0" fontId="10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0" fillId="0" borderId="0" xfId="0" applyFont="1" applyFill="1"/>
    <xf numFmtId="166" fontId="3" fillId="0" borderId="0" xfId="0" quotePrefix="1" applyNumberFormat="1" applyFont="1"/>
    <xf numFmtId="44" fontId="0" fillId="0" borderId="1" xfId="0" quotePrefix="1" applyNumberFormat="1" applyBorder="1"/>
    <xf numFmtId="0" fontId="0" fillId="0" borderId="0" xfId="0" quotePrefix="1" applyAlignment="1">
      <alignment vertical="top"/>
    </xf>
    <xf numFmtId="0" fontId="8" fillId="0" borderId="0" xfId="0" applyFont="1" applyAlignment="1">
      <alignment horizontal="left" vertical="center" wrapText="1"/>
    </xf>
  </cellXfs>
  <cellStyles count="8">
    <cellStyle name="Hyperlink" xfId="4" builtinId="8"/>
    <cellStyle name="Normal" xfId="0" builtinId="0"/>
    <cellStyle name="Normal 2" xfId="1" xr:uid="{00000000-0005-0000-0000-000002000000}"/>
    <cellStyle name="Normal 2 2" xfId="2" xr:uid="{00000000-0005-0000-0000-000003000000}"/>
    <cellStyle name="Normal 2 2 2" xfId="7" xr:uid="{00000000-0005-0000-0000-000004000000}"/>
    <cellStyle name="Normal 2 3" xfId="5" xr:uid="{00000000-0005-0000-0000-000005000000}"/>
    <cellStyle name="Normal 2 4" xfId="6" xr:uid="{00000000-0005-0000-0000-000006000000}"/>
    <cellStyle name="Обычный 2" xfId="3" xr:uid="{00000000-0005-0000-0000-000007000000}"/>
  </cellStyles>
  <dxfs count="14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002060"/>
        </patternFill>
      </fill>
    </dxf>
    <dxf>
      <font>
        <b/>
        <i val="0"/>
      </font>
      <fill>
        <patternFill>
          <bgColor theme="4" tint="0.39991454817346722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002060"/>
        </patternFill>
      </fill>
    </dxf>
    <dxf>
      <font>
        <b/>
        <i val="0"/>
      </font>
      <fill>
        <patternFill>
          <bgColor theme="4" tint="0.39991454817346722"/>
        </patternFill>
      </fill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numFmt numFmtId="3" formatCode="#,##0"/>
    </dxf>
    <dxf>
      <numFmt numFmtId="19" formatCode="m/d/yyyy"/>
    </dxf>
    <dxf>
      <numFmt numFmtId="19" formatCode="m/d/yyyy"/>
    </dxf>
    <dxf>
      <numFmt numFmtId="19" formatCode="m/d/yyyy"/>
    </dxf>
    <dxf>
      <numFmt numFmtId="19" formatCode="m/d/yyyy"/>
    </dxf>
    <dxf>
      <numFmt numFmtId="19" formatCode="m/d/yyyy"/>
    </dxf>
    <dxf>
      <numFmt numFmtId="164" formatCode="#,##0.00;[Red]\-#,##0.00;"/>
    </dxf>
    <dxf>
      <numFmt numFmtId="164" formatCode="#,##0.00;[Red]\-#,##0.00;"/>
    </dxf>
    <dxf>
      <numFmt numFmtId="164" formatCode="#,##0.00;[Red]\-#,##0.00;"/>
    </dxf>
    <dxf>
      <numFmt numFmtId="164" formatCode="#,##0.00;[Red]\-#,##0.00;"/>
    </dxf>
    <dxf>
      <numFmt numFmtId="19" formatCode="m/d/yyyy"/>
    </dxf>
    <dxf>
      <numFmt numFmtId="19" formatCode="m/d/yyyy"/>
    </dxf>
    <dxf>
      <numFmt numFmtId="19" formatCode="m/d/yyyy"/>
    </dxf>
    <dxf>
      <numFmt numFmtId="30" formatCode="@"/>
    </dxf>
    <dxf>
      <numFmt numFmtId="19" formatCode="m/d/yyyy"/>
    </dxf>
    <dxf>
      <numFmt numFmtId="19" formatCode="m/d/yyyy"/>
    </dxf>
    <dxf>
      <numFmt numFmtId="4" formatCode="#,##0.00"/>
    </dxf>
    <dxf>
      <numFmt numFmtId="30" formatCode="@"/>
    </dxf>
    <dxf>
      <numFmt numFmtId="14" formatCode="0.00%"/>
    </dxf>
    <dxf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</dxf>
    <dxf>
      <numFmt numFmtId="165" formatCode="_(&quot;$&quot;* #,##0.00_);_(&quot;$&quot;* \(#,##0.00\);;_(@_)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vertical="top" textRotation="0" wrapText="0" indent="0" justifyLastLine="0" shrinkToFit="0" readingOrder="0"/>
    </dxf>
    <dxf>
      <numFmt numFmtId="165" formatCode="_(&quot;$&quot;* #,##0.00_);_(&quot;$&quot;* \(#,##0.00\);;_(@_)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numFmt numFmtId="19" formatCode="m/d/yyyy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numFmt numFmtId="19" formatCode="m/d/yyyy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numFmt numFmtId="19" formatCode="m/d/yyyy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numFmt numFmtId="19" formatCode="m/d/yyyy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numFmt numFmtId="0" formatCode="General"/>
      <alignment horizontal="general" vertical="top" textRotation="0" wrapText="1" indent="0" justifyLastLine="0" shrinkToFit="0" readingOrder="0"/>
    </dxf>
    <dxf>
      <numFmt numFmtId="165" formatCode="_(&quot;$&quot;* #,##0.00_);_(&quot;$&quot;* \(#,##0.00\);;_(@_)"/>
      <alignment horizontal="general" vertical="top" textRotation="0" wrapText="0" indent="0" justifyLastLine="0" shrinkToFit="0" readingOrder="0"/>
    </dxf>
    <dxf>
      <numFmt numFmtId="0" formatCode="General"/>
      <alignment horizontal="center"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numFmt numFmtId="165" formatCode="_(&quot;$&quot;* #,##0.00_);_(&quot;$&quot;* \(#,##0.00\);;_(@_)"/>
      <alignment horizontal="general" vertical="top" textRotation="0" wrapText="0" indent="0" justifyLastLine="0" shrinkToFit="0" readingOrder="0"/>
    </dxf>
    <dxf>
      <numFmt numFmtId="165" formatCode="_(&quot;$&quot;* #,##0.00_);_(&quot;$&quot;* \(#,##0.00\);;_(@_)"/>
      <alignment horizontal="general" vertical="top" textRotation="0" wrapText="0" indent="0" justifyLastLine="0" shrinkToFit="0" readingOrder="0"/>
    </dxf>
    <dxf>
      <numFmt numFmtId="0" formatCode="General"/>
      <alignment horizontal="center" vertical="top" textRotation="0" wrapText="0" indent="0" justifyLastLine="0" shrinkToFit="0" readingOrder="0"/>
    </dxf>
    <dxf>
      <numFmt numFmtId="0" formatCode="General"/>
      <alignment horizontal="center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167" formatCode="yyyy/mm/dd;@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19" formatCode="m/d/yyyy"/>
    </dxf>
    <dxf>
      <numFmt numFmtId="19" formatCode="m/d/yyyy"/>
    </dxf>
    <dxf>
      <numFmt numFmtId="19" formatCode="m/d/yyyy"/>
    </dxf>
    <dxf>
      <font>
        <b/>
        <i val="0"/>
        <strike val="0"/>
        <outline val="0"/>
        <shadow val="0"/>
        <u val="none"/>
        <vertAlign val="baseline"/>
        <sz val="12"/>
        <color theme="1"/>
        <name val="Calibri"/>
        <charset val="204"/>
        <scheme val="minor"/>
      </font>
      <alignment horizontal="center" vertical="bottom" textRotation="0" wrapText="0" indent="0" justifyLastLine="0" shrinkToFit="0" readingOrder="0"/>
    </dxf>
    <dxf>
      <numFmt numFmtId="19" formatCode="m/d/yyyy"/>
      <alignment horizontal="center" vertical="bottom" textRotation="0" wrapText="0" indent="0" justifyLastLine="0" shrinkToFit="0" readingOrder="0"/>
    </dxf>
    <dxf>
      <font>
        <b/>
        <i val="0"/>
        <strike val="0"/>
        <outline val="0"/>
        <shadow val="0"/>
        <u val="none"/>
        <vertAlign val="baseline"/>
        <sz val="12"/>
        <color theme="1"/>
        <name val="Calibri"/>
        <charset val="204"/>
        <scheme val="minor"/>
      </font>
    </dxf>
    <dxf>
      <numFmt numFmtId="164" formatCode="#,##0.00;[Red]\-#,##0.00;"/>
    </dxf>
    <dxf>
      <numFmt numFmtId="164" formatCode="#,##0.00;[Red]\-#,##0.00;"/>
    </dxf>
    <dxf>
      <numFmt numFmtId="164" formatCode="#,##0.00;[Red]\-#,##0.00;"/>
    </dxf>
    <dxf>
      <numFmt numFmtId="164" formatCode="#,##0.00;[Red]\-#,##0.00;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>
          <bgColor theme="0" tint="-4.9989318521683403E-2"/>
        </patternFill>
      </fill>
      <border diagonalUp="0" diagonalDown="0">
        <left style="thin">
          <color rgb="FFD6DCE0"/>
        </left>
        <right style="thin">
          <color rgb="FFD6DCE0"/>
        </right>
        <top style="thin">
          <color rgb="FFD6DCE0"/>
        </top>
        <bottom style="thin">
          <color rgb="FFD6DCE0"/>
        </bottom>
        <vertical style="thin">
          <color rgb="FFD6DCE0"/>
        </vertical>
        <horizontal style="thin">
          <color rgb="FFD6DCE0"/>
        </horizontal>
      </border>
    </dxf>
    <dxf>
      <fill>
        <patternFill>
          <bgColor rgb="FFF1F1F1"/>
        </patternFill>
      </fill>
    </dxf>
    <dxf>
      <border>
        <left style="thin">
          <color rgb="FFD6DCE0"/>
        </left>
        <right style="thin">
          <color rgb="FFD6DCE0"/>
        </right>
        <top style="thin">
          <color rgb="FFD6DCE0"/>
        </top>
        <bottom style="thin">
          <color rgb="FFD6DCE0"/>
        </bottom>
        <vertical style="thin">
          <color rgb="FFD6DCE0"/>
        </vertical>
        <horizontal style="thin">
          <color rgb="FFD6DCE0"/>
        </horizontal>
      </border>
    </dxf>
  </dxfs>
  <tableStyles count="1" defaultTableStyle="TableStyleMedium15" defaultPivotStyle="PivotStyleLight16">
    <tableStyle name="Table Style 1" pivot="0" count="3" xr9:uid="{00000000-0011-0000-FFFF-FFFF00000000}">
      <tableStyleElement type="wholeTable" dxfId="139"/>
      <tableStyleElement type="headerRow" dxfId="138"/>
      <tableStyleElement type="secondRowStripe" dxfId="137"/>
    </tableStyle>
  </tableStyles>
  <colors>
    <mruColors>
      <color rgb="FF0070C0"/>
      <color rgb="FF006EBE"/>
      <color rgb="FFF1F1F1"/>
      <color rgb="FFD6DCE0"/>
      <color rgb="FF96BEC3"/>
      <color rgb="FF9BBEC3"/>
      <color rgb="FFA0BE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onnections" Target="connection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40</xdr:col>
      <xdr:colOff>47625</xdr:colOff>
      <xdr:row>2</xdr:row>
      <xdr:rowOff>66673</xdr:rowOff>
    </xdr:from>
    <xdr:to>
      <xdr:col>40</xdr:col>
      <xdr:colOff>380150</xdr:colOff>
      <xdr:row>3</xdr:row>
      <xdr:rowOff>166948</xdr:rowOff>
    </xdr:to>
    <xdr:pic>
      <xdr:nvPicPr>
        <xdr:cNvPr id="3" name="Picture 2" descr="D:\Work\logo2.pn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447673"/>
          <a:ext cx="332525" cy="338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40</xdr:col>
      <xdr:colOff>47625</xdr:colOff>
      <xdr:row>2</xdr:row>
      <xdr:rowOff>66674</xdr:rowOff>
    </xdr:from>
    <xdr:to>
      <xdr:col>40</xdr:col>
      <xdr:colOff>380150</xdr:colOff>
      <xdr:row>3</xdr:row>
      <xdr:rowOff>165231</xdr:rowOff>
    </xdr:to>
    <xdr:pic>
      <xdr:nvPicPr>
        <xdr:cNvPr id="2" name="Picture 1" descr="D:\Work\logo2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447674"/>
          <a:ext cx="332525" cy="33668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rowNumbers="1" backgroundRefresh="0" adjustColumnWidth="0" connectionId="19" xr16:uid="{00000000-0016-0000-0100-000000000000}" autoFormatId="16" applyNumberFormats="0" applyBorderFormats="0" applyFontFormats="1" applyPatternFormats="1" applyAlignmentFormats="0" applyWidthHeightFormats="0">
  <queryTableRefresh nextId="11">
    <queryTableFields count="10">
      <queryTableField id="1" rowNumbers="1" tableColumnId="11"/>
      <queryTableField id="2" name="id" tableColumnId="12"/>
      <queryTableField id="3" name="sales_tax" tableColumnId="13"/>
      <queryTableField id="4" name="seller_id" tableColumnId="14"/>
      <queryTableField id="5" name="customer_id" tableColumnId="15"/>
      <queryTableField id="6" name="order_date" tableColumnId="16"/>
      <queryTableField id="7" name="order_number" tableColumnId="17"/>
      <queryTableField id="8" name="expiration_date" tableColumnId="18"/>
      <queryTableField id="9" name="delivery_date" tableColumnId="19"/>
      <queryTableField id="10" name="due_date" tableColumnId="20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6" xr16:uid="{00000000-0016-0000-0B00-00000B000000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id" tableColumnId="5"/>
      <queryTableField id="3" name="pricing_category" tableColumnId="6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2" xr16:uid="{4AD8EA6D-C48A-4E6A-BBB5-F113F3529AA3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TABLE_SCHEMA" tableColumnId="10"/>
      <queryTableField id="3" name="TABLE_NAME" tableColumnId="11"/>
      <queryTableField id="4" name="TABLE_TYPE" tableColumnId="12"/>
      <queryTableField id="5" name="TABLE_CODE" tableColumnId="13"/>
      <queryTableField id="6" name="INSERT_OBJECT" tableColumnId="14"/>
      <queryTableField id="7" name="UPDATE_OBJECT" tableColumnId="15"/>
      <queryTableField id="8" name="DELETE_OBJECT" tableColumnId="16"/>
      <queryTableField id="9" name="ID" tableColumnId="1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9" xr16:uid="{5FE93563-1215-4315-BE5C-11EA8AA40BC8}" autoFormatId="16" applyNumberFormats="0" applyBorderFormats="0" applyFontFormats="1" applyPatternFormats="1" applyAlignmentFormats="0" applyWidthHeightFormats="0">
  <queryTableRefresh nextId="14">
    <queryTableFields count="13">
      <queryTableField id="1" rowNumbers="1" tableColumnId="14"/>
      <queryTableField id="2" name="ID" tableColumnId="15"/>
      <queryTableField id="3" name="TABLE_SCHEMA" tableColumnId="16"/>
      <queryTableField id="4" name="TABLE_NAME" tableColumnId="17"/>
      <queryTableField id="5" name="COLUMN_NAME" tableColumnId="18"/>
      <queryTableField id="6" name="EVENT_NAME" tableColumnId="19"/>
      <queryTableField id="7" name="HANDLER_SCHEMA" tableColumnId="20"/>
      <queryTableField id="8" name="HANDLER_NAME" tableColumnId="21"/>
      <queryTableField id="9" name="HANDLER_TYPE" tableColumnId="22"/>
      <queryTableField id="10" name="HANDLER_CODE" tableColumnId="23"/>
      <queryTableField id="11" name="TARGET_WORKSHEET" tableColumnId="24"/>
      <queryTableField id="12" name="MENU_ORDER" tableColumnId="25"/>
      <queryTableField id="13" name="EDIT_PARAMETERS" tableColumnId="26"/>
    </queryTableFields>
  </queryTableRefresh>
</queryTable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1" xr16:uid="{9BD0FC58-C53B-4FC1-8B1B-D3BDD49ABFA4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10"/>
      <queryTableField id="2" name="ID" tableColumnId="11"/>
      <queryTableField id="3" name="TABLE_SCHEMA" tableColumnId="12"/>
      <queryTableField id="4" name="TABLE_NAME" tableColumnId="13"/>
      <queryTableField id="5" name="COLUMN_NAME" tableColumnId="14"/>
      <queryTableField id="6" name="LANGUAGE_NAME" tableColumnId="15"/>
      <queryTableField id="7" name="TRANSLATED_NAME" tableColumnId="16"/>
      <queryTableField id="8" name="TRANSLATED_DESC" tableColumnId="17"/>
      <queryTableField id="9" name="TRANSLATED_COMMENT" tableColumnId="18"/>
    </queryTableFields>
  </queryTableRefresh>
</queryTable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adjustColumnWidth="0" connectionId="17" xr16:uid="{00000000-0016-0000-1300-00000F000000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code" tableColumnId="4"/>
    </queryTableFields>
  </queryTableRefresh>
</queryTable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adjustColumnWidth="0" connectionId="20" xr16:uid="{00000000-0016-0000-1300-000010000000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customer" tableColumnId="4"/>
    </queryTableFields>
  </queryTableRefresh>
</queryTable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0" backgroundRefresh="0" preserveFormatting="0" adjustColumnWidth="0" connectionId="12" xr16:uid="{96B78A3D-2F3D-485E-8181-46EA1033C4E3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ategory" tableColumnId="2"/>
    </queryTableFields>
  </queryTableRefresh>
</queryTable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1" backgroundRefresh="0" preserveFormatting="0" adjustColumnWidth="0" connectionId="13" xr16:uid="{E00FD5D8-14FE-4844-9788-555C467F9BE9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de" tableColumnId="2"/>
    </queryTableFields>
  </queryTableRefresh>
</queryTable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2" backgroundRefresh="0" preserveFormatting="0" adjustColumnWidth="0" connectionId="14" xr16:uid="{F728355F-7AF1-4175-BBAB-786A8E89DA4D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ustomer" tableColumnId="2"/>
    </queryTableFields>
  </queryTableRefresh>
</queryTable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3" backgroundRefresh="0" preserveFormatting="0" adjustColumnWidth="0" connectionId="15" xr16:uid="{52DE5CF7-C3E5-4150-B88C-719C28400BB9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pricing_category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rowNumbers="1" backgroundRefresh="0" adjustColumnWidth="0" connectionId="2" xr16:uid="{00000000-0016-0000-0100-000001000000}" autoFormatId="16" applyNumberFormats="0" applyBorderFormats="0" applyFontFormats="1" applyPatternFormats="1" applyAlignmentFormats="0" applyWidthHeightFormats="0">
  <queryTableRefresh nextId="11">
    <queryTableFields count="10">
      <queryTableField id="1" rowNumbers="1" tableColumnId="11"/>
      <queryTableField id="2" name="id" tableColumnId="12"/>
      <queryTableField id="3" name="level" tableColumnId="13"/>
      <queryTableField id="4" name="sku" tableColumnId="14"/>
      <queryTableField id="5" name="product_name" tableColumnId="15"/>
      <queryTableField id="6" name="unit_price" tableColumnId="16"/>
      <queryTableField id="7" name="amount" tableColumnId="17"/>
      <queryTableField id="8" name="subtotal" tableColumnId="18"/>
      <queryTableField id="9" name="sales_tax" tableColumnId="19"/>
      <queryTableField id="10" name="total" tableColumnId="20"/>
    </queryTableFields>
  </queryTableRefresh>
</queryTable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4" backgroundRefresh="0" preserveFormatting="0" adjustColumnWidth="0" connectionId="16" xr16:uid="{1894B45E-AE69-4EBA-9B9B-6C4A9196F6D6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order_number" tableColumnId="2"/>
    </queryTableFields>
  </queryTableRefresh>
</queryTable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5" backgroundRefresh="0" preserveFormatting="0" adjustColumnWidth="0" connectionId="21" xr16:uid="{A263A3E0-5162-4726-9352-BB16C593C0B8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ustomer" tableColumnId="2"/>
    </queryTableFields>
  </queryTableRefresh>
</queryTable>
</file>

<file path=xl/queryTables/queryTable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6" backgroundRefresh="0" preserveFormatting="0" adjustColumnWidth="0" connectionId="4" xr16:uid="{896C89BE-D024-4C95-BBB8-BFF6F6017945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de" tableColumnId="2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0" xr16:uid="{00000000-0016-0000-0400-000004000000}" autoFormatId="16" applyNumberFormats="0" applyBorderFormats="0" applyFontFormats="1" applyPatternFormats="1" applyAlignmentFormats="0" applyWidthHeightFormats="0">
  <queryTableRefresh nextId="11">
    <queryTableFields count="10">
      <queryTableField id="1" rowNumbers="1" tableColumnId="11"/>
      <queryTableField id="2" name="id" tableColumnId="12"/>
      <queryTableField id="3" name="customer" tableColumnId="13"/>
      <queryTableField id="4" name="company" tableColumnId="14"/>
      <queryTableField id="5" name="contact" tableColumnId="15"/>
      <queryTableField id="6" name="phone" tableColumnId="16"/>
      <queryTableField id="7" name="email" tableColumnId="17"/>
      <queryTableField id="8" name="address" tableColumnId="18"/>
      <queryTableField id="9" name="sales_tax" tableColumnId="19"/>
      <queryTableField id="10" name="pricing_category_id" tableColumnId="20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00000000-0016-0000-0500-000005000000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10"/>
      <queryTableField id="2" name="id" tableColumnId="11"/>
      <queryTableField id="3" name="level" tableColumnId="12"/>
      <queryTableField id="4" name="category_id" tableColumnId="13"/>
      <queryTableField id="5" name="subcategory_id" tableColumnId="14"/>
      <queryTableField id="6" name="brand_id" tableColumnId="15"/>
      <queryTableField id="7" name="sku" tableColumnId="16"/>
      <queryTableField id="8" name="product_name" tableColumnId="17"/>
      <queryTableField id="9" name="unit_price" tableColumnId="18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8" xr16:uid="{00000000-0016-0000-0600-000006000000}" autoFormatId="16" applyNumberFormats="0" applyBorderFormats="0" applyFontFormats="1" applyPatternFormats="1" applyAlignmentFormats="0" applyWidthHeightFormats="0">
  <queryTableRefresh nextId="17">
    <queryTableFields count="16">
      <queryTableField id="1" rowNumbers="1" tableColumnId="17"/>
      <queryTableField id="2" name="id" tableColumnId="18"/>
      <queryTableField id="3" name="order_month" tableColumnId="19"/>
      <queryTableField id="4" name="order_date" tableColumnId="20"/>
      <queryTableField id="5" name="order_number" tableColumnId="21"/>
      <queryTableField id="6" name="expiration_date" tableColumnId="22"/>
      <queryTableField id="7" name="delivery_date" tableColumnId="23"/>
      <queryTableField id="8" name="due_date" tableColumnId="24"/>
      <queryTableField id="9" name="customer_id" tableColumnId="25"/>
      <queryTableField id="10" name="seller_id" tableColumnId="26"/>
      <queryTableField id="11" name="discount" tableColumnId="27"/>
      <queryTableField id="12" name="items" tableColumnId="28"/>
      <queryTableField id="13" name="amount" tableColumnId="29"/>
      <queryTableField id="14" name="subtotal" tableColumnId="30"/>
      <queryTableField id="15" name="sales_tax" tableColumnId="31"/>
      <queryTableField id="16" name="total" tableColumnId="32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7" xr16:uid="{00000000-0016-0000-0700-000007000000}" autoFormatId="16" applyNumberFormats="0" applyBorderFormats="0" applyFontFormats="1" applyPatternFormats="1" applyAlignmentFormats="0" applyWidthHeightFormats="0">
  <queryTableRefresh nextId="23">
    <queryTableFields count="22">
      <queryTableField id="1" rowNumbers="1" tableColumnId="23"/>
      <queryTableField id="2" name="id" tableColumnId="24"/>
      <queryTableField id="3" name="order_id" tableColumnId="25"/>
      <queryTableField id="4" name="order_month" tableColumnId="26"/>
      <queryTableField id="5" name="order_date" tableColumnId="27"/>
      <queryTableField id="6" name="order_number" tableColumnId="28"/>
      <queryTableField id="7" name="expiration_date" tableColumnId="29"/>
      <queryTableField id="8" name="delivery_date" tableColumnId="30"/>
      <queryTableField id="9" name="due_date" tableColumnId="31"/>
      <queryTableField id="10" name="customer" tableColumnId="32"/>
      <queryTableField id="11" name="seller" tableColumnId="33"/>
      <queryTableField id="12" name="category" tableColumnId="34"/>
      <queryTableField id="13" name="brand" tableColumnId="35"/>
      <queryTableField id="14" name="sku" tableColumnId="36"/>
      <queryTableField id="15" name="product_name" tableColumnId="37"/>
      <queryTableField id="16" name="base_unit_price" tableColumnId="38"/>
      <queryTableField id="17" name="discount" tableColumnId="39"/>
      <queryTableField id="18" name="amount" tableColumnId="40"/>
      <queryTableField id="19" name="unit_price" tableColumnId="41"/>
      <queryTableField id="20" name="subtotal" tableColumnId="42"/>
      <queryTableField id="21" name="sales_tax" tableColumnId="43"/>
      <queryTableField id="22" name="total" tableColumnId="44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8" xr16:uid="{00000000-0016-0000-0800-000008000000}" autoFormatId="16" applyNumberFormats="0" applyBorderFormats="0" applyFontFormats="1" applyPatternFormats="1" applyAlignmentFormats="0" applyWidthHeightFormats="0">
  <queryTableRefresh nextId="18">
    <queryTableFields count="17">
      <queryTableField id="1" rowNumbers="1" tableColumnId="18"/>
      <queryTableField id="2" name="id" tableColumnId="19"/>
      <queryTableField id="3" name="code" tableColumnId="20"/>
      <queryTableField id="4" name="company" tableColumnId="21"/>
      <queryTableField id="5" name="salesperson" tableColumnId="22"/>
      <queryTableField id="6" name="prepared_by" tableColumnId="23"/>
      <queryTableField id="7" name="phone" tableColumnId="24"/>
      <queryTableField id="8" name="email" tableColumnId="25"/>
      <queryTableField id="9" name="address" tableColumnId="26"/>
      <queryTableField id="10" name="slogan" tableColumnId="27"/>
      <queryTableField id="11" name="bank" tableColumnId="28"/>
      <queryTableField id="12" name="bank_address" tableColumnId="29"/>
      <queryTableField id="13" name="bank_swift" tableColumnId="30"/>
      <queryTableField id="14" name="account_holder" tableColumnId="31"/>
      <queryTableField id="15" name="account_number" tableColumnId="32"/>
      <queryTableField id="16" name="account_string1" tableColumnId="33"/>
      <queryTableField id="17" name="account_string2" tableColumnId="34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00000000-0016-0000-0900-000009000000}" autoFormatId="16" applyNumberFormats="0" applyBorderFormats="0" applyFontFormats="1" applyPatternFormats="1" applyAlignmentFormats="0" applyWidthHeightFormats="0">
  <queryTableRefresh nextId="7">
    <queryTableFields count="6">
      <queryTableField id="1" rowNumbers="1" tableColumnId="7"/>
      <queryTableField id="2" name="id" tableColumnId="8"/>
      <queryTableField id="3" name="category" tableColumnId="9"/>
      <queryTableField id="4" name="parent_id" tableColumnId="10"/>
      <queryTableField id="5" name="level" tableColumnId="11"/>
      <queryTableField id="6" name="sort_order" tableColumnId="12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5" xr16:uid="{00000000-0016-0000-0A00-00000A000000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id" tableColumnId="5"/>
      <queryTableField id="3" name="brand" tableColumnId="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tables/_rels/table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tables/_rels/table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tables/_rels/table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2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7.xml"/></Relationships>
</file>

<file path=xl/tables/_rels/table2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8.xml"/></Relationships>
</file>

<file path=xl/tables/_rels/table2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9.xml"/></Relationships>
</file>

<file path=xl/tables/_rels/table2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0.xml"/></Relationships>
</file>

<file path=xl/tables/_rels/table2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1.xml"/></Relationships>
</file>

<file path=xl/tables/_rels/table2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2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0000000}" name="order_header" displayName="order_header" ref="B3:K4" tableType="queryTable" totalsRowShown="0">
  <tableColumns count="10">
    <tableColumn id="11" xr3:uid="{00000000-0010-0000-0000-00000B000000}" uniqueName="11" name="_RowNum" queryTableFieldId="1"/>
    <tableColumn id="12" xr3:uid="{00000000-0010-0000-0000-00000C000000}" uniqueName="12" name="ID" queryTableFieldId="2"/>
    <tableColumn id="13" xr3:uid="{00000000-0010-0000-0000-00000D000000}" uniqueName="13" name="Sales Tax" queryTableFieldId="3"/>
    <tableColumn id="14" xr3:uid="{00000000-0010-0000-0000-00000E000000}" uniqueName="14" name="Seller" queryTableFieldId="4"/>
    <tableColumn id="15" xr3:uid="{00000000-0010-0000-0000-00000F000000}" uniqueName="15" name="Customer" queryTableFieldId="5" dataDxfId="130"/>
    <tableColumn id="16" xr3:uid="{00000000-0010-0000-0000-000010000000}" uniqueName="16" name="Date" queryTableFieldId="6" dataDxfId="129"/>
    <tableColumn id="17" xr3:uid="{00000000-0010-0000-0000-000011000000}" uniqueName="17" name="Number" queryTableFieldId="7" dataDxfId="128"/>
    <tableColumn id="18" xr3:uid="{00000000-0010-0000-0000-000012000000}" uniqueName="18" name="Expires" queryTableFieldId="8" dataDxfId="127"/>
    <tableColumn id="19" xr3:uid="{00000000-0010-0000-0000-000013000000}" uniqueName="19" name="Delivery Date" queryTableFieldId="9" dataDxfId="126"/>
    <tableColumn id="20" xr3:uid="{00000000-0010-0000-0000-000014000000}" uniqueName="20" name="Due Date" queryTableFieldId="10" dataDxfId="125"/>
  </tableColumns>
  <tableStyleInfo name="TableStyleLight12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9000000}" name="product_categories" displayName="product_categories" ref="B3:G13" tableType="queryTable" totalsRowShown="0">
  <autoFilter ref="B3:G13" xr:uid="{00000000-0009-0000-0100-00000F000000}"/>
  <tableColumns count="6">
    <tableColumn id="7" xr3:uid="{00000000-0010-0000-0900-000007000000}" uniqueName="7" name="_RowNum" queryTableFieldId="1"/>
    <tableColumn id="8" xr3:uid="{00000000-0010-0000-0900-000008000000}" uniqueName="8" name="ID" queryTableFieldId="2"/>
    <tableColumn id="9" xr3:uid="{00000000-0010-0000-0900-000009000000}" uniqueName="9" name="Category" queryTableFieldId="3"/>
    <tableColumn id="10" xr3:uid="{00000000-0010-0000-0900-00000A000000}" uniqueName="10" name="Parent Category" queryTableFieldId="4"/>
    <tableColumn id="11" xr3:uid="{00000000-0010-0000-0900-00000B000000}" uniqueName="11" name="Level" queryTableFieldId="5"/>
    <tableColumn id="12" xr3:uid="{00000000-0010-0000-0900-00000C000000}" uniqueName="12" name="Sort Order" queryTableFieldId="6"/>
  </tableColumns>
  <tableStyleInfo name="TableStyleMedium15" showFirstColumn="0" showLastColumn="0" showRowStripes="0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0A000000}" name="brands" displayName="brands" ref="B3:D8" tableType="queryTable" totalsRowShown="0">
  <autoFilter ref="B3:D8" xr:uid="{00000000-0009-0000-0100-000012000000}"/>
  <tableColumns count="3">
    <tableColumn id="4" xr3:uid="{00000000-0010-0000-0A00-000004000000}" uniqueName="4" name="_RowNum" queryTableFieldId="1"/>
    <tableColumn id="5" xr3:uid="{00000000-0010-0000-0A00-000005000000}" uniqueName="5" name="ID" queryTableFieldId="2"/>
    <tableColumn id="6" xr3:uid="{00000000-0010-0000-0A00-000006000000}" uniqueName="6" name="Brand" queryTableFieldId="3"/>
  </tableColumns>
  <tableStyleInfo name="TableStyleMedium15" showFirstColumn="0" showLastColumn="0" showRowStripes="0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0B000000}" name="pricing_categories" displayName="pricing_categories" ref="B3:D4" tableType="queryTable" totalsRowShown="0">
  <autoFilter ref="B3:D4" xr:uid="{00000000-0009-0000-0100-000014000000}"/>
  <tableColumns count="3">
    <tableColumn id="4" xr3:uid="{00000000-0010-0000-0B00-000004000000}" uniqueName="4" name="_RowNum" queryTableFieldId="1"/>
    <tableColumn id="5" xr3:uid="{00000000-0010-0000-0B00-000005000000}" uniqueName="5" name="ID" queryTableFieldId="2"/>
    <tableColumn id="6" xr3:uid="{00000000-0010-0000-0B00-000006000000}" uniqueName="6" name="Pricing Category" queryTableFieldId="3"/>
  </tableColumns>
  <tableStyleInfo name="TableStyleMedium15" showFirstColumn="0" showLastColumn="0" showRowStripes="0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1D4612BC-355F-42E0-9712-9BBB661AA1C1}" name="objects" displayName="objects" ref="B3:J4" tableType="queryTable" totalsRowShown="0">
  <autoFilter ref="B3:J4" xr:uid="{1D4612BC-355F-42E0-9712-9BBB661AA1C1}"/>
  <tableColumns count="9">
    <tableColumn id="9" xr3:uid="{4A7F4404-96D5-4F79-ABA8-3BED1C396AB4}" uniqueName="9" name="_RowNum" queryTableFieldId="1"/>
    <tableColumn id="10" xr3:uid="{DD510422-F283-438D-8B20-2C31E601710B}" uniqueName="10" name="TABLE_SCHEMA" queryTableFieldId="2"/>
    <tableColumn id="11" xr3:uid="{13C63E5A-6386-4E40-BC9F-A24AD950FBD6}" uniqueName="11" name="TABLE_NAME" queryTableFieldId="3"/>
    <tableColumn id="12" xr3:uid="{AA94AF58-60C4-4D1C-8C94-D76BB90539B6}" uniqueName="12" name="TABLE_TYPE" queryTableFieldId="4"/>
    <tableColumn id="13" xr3:uid="{019FC3A8-FE3C-4660-A7FC-8CCFC8D98875}" uniqueName="13" name="TABLE_CODE" queryTableFieldId="5"/>
    <tableColumn id="14" xr3:uid="{F90D6549-EA14-4511-8456-2A6DC9E542DF}" uniqueName="14" name="INSERT_OBJECT" queryTableFieldId="6"/>
    <tableColumn id="15" xr3:uid="{E0541826-22C5-41EF-B196-D585E7D63DC1}" uniqueName="15" name="UPDATE_OBJECT" queryTableFieldId="7"/>
    <tableColumn id="16" xr3:uid="{79C6BDF9-F80C-4270-91D2-DB76B1212059}" uniqueName="16" name="DELETE_OBJECT" queryTableFieldId="8"/>
    <tableColumn id="1" xr3:uid="{8CD3BEF7-B24F-4B74-A885-2A63642C215A}" uniqueName="1" name="ID" queryTableFieldId="9" dataDxfId="13"/>
  </tableColumns>
  <tableStyleInfo name="TableStyleMedium15" showFirstColumn="0" showLastColumn="0" showRowStripes="0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44D76E30-DCBA-4EC5-9740-8881807B6B3E}" name="handlers" displayName="handlers" ref="B3:N74" tableType="queryTable" totalsRowShown="0">
  <autoFilter ref="B3:N74" xr:uid="{44D76E30-DCBA-4EC5-9740-8881807B6B3E}"/>
  <tableColumns count="13">
    <tableColumn id="14" xr3:uid="{8558B4D6-E11C-4ABA-BA42-81D46C444B46}" uniqueName="14" name="_RowNum" queryTableFieldId="1"/>
    <tableColumn id="15" xr3:uid="{4053FBCB-9D36-4CCB-B703-5642B6FA4609}" uniqueName="15" name="ID" queryTableFieldId="2"/>
    <tableColumn id="16" xr3:uid="{7C6207E0-BCE8-4F6C-B0B3-FB06AFA5FB44}" uniqueName="16" name="TABLE_SCHEMA" queryTableFieldId="3"/>
    <tableColumn id="17" xr3:uid="{702C52F0-4F48-4C4E-B82A-6B4A609DC601}" uniqueName="17" name="TABLE_NAME" queryTableFieldId="4"/>
    <tableColumn id="18" xr3:uid="{0E382026-BBE9-4655-838B-EC164E7B70DE}" uniqueName="18" name="COLUMN_NAME" queryTableFieldId="5"/>
    <tableColumn id="19" xr3:uid="{F2A661A8-81D5-41E4-B80C-7F9DD4C4D06B}" uniqueName="19" name="EVENT_NAME" queryTableFieldId="6"/>
    <tableColumn id="20" xr3:uid="{A2753047-F426-45B8-A16D-F8BCFCE4EB28}" uniqueName="20" name="HANDLER_SCHEMA" queryTableFieldId="7"/>
    <tableColumn id="21" xr3:uid="{C88D4A3D-9748-4256-B868-6D0AA3045DE8}" uniqueName="21" name="HANDLER_NAME" queryTableFieldId="8"/>
    <tableColumn id="22" xr3:uid="{5336F9C6-5FD7-43BF-B831-18196067A0CA}" uniqueName="22" name="HANDLER_TYPE" queryTableFieldId="9"/>
    <tableColumn id="23" xr3:uid="{1A82DB28-C655-46F9-8EFB-6863614BEB1C}" uniqueName="23" name="HANDLER_CODE" queryTableFieldId="10"/>
    <tableColumn id="24" xr3:uid="{08D4776D-F2F8-4B35-8F3F-2781A89ACCAD}" uniqueName="24" name="TARGET_WORKSHEET" queryTableFieldId="11"/>
    <tableColumn id="25" xr3:uid="{F4CCFC51-F1CA-4F65-A898-CFC8F3E3846F}" uniqueName="25" name="MENU_ORDER" queryTableFieldId="12"/>
    <tableColumn id="26" xr3:uid="{8F00E765-FD86-44F8-80C3-E8A071B0D938}" uniqueName="26" name="EDIT_PARAMETERS" queryTableFieldId="13" dataDxfId="12"/>
  </tableColumns>
  <tableStyleInfo name="TableStyleMedium15" showFirstColumn="0" showLastColumn="0" showRowStripes="0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8D186ABB-56CE-4B1E-AD8B-325BE21C1842}" name="translations" displayName="translations" ref="B3:J138" tableType="queryTable" totalsRowShown="0">
  <autoFilter ref="B3:J138" xr:uid="{8D186ABB-56CE-4B1E-AD8B-325BE21C1842}"/>
  <tableColumns count="9">
    <tableColumn id="10" xr3:uid="{E9F25478-A661-430A-A7F3-6C3FFA3123EF}" uniqueName="10" name="_RowNum" queryTableFieldId="1"/>
    <tableColumn id="11" xr3:uid="{1AD77D6F-7950-423D-BE4C-92FA0EBE36D2}" uniqueName="11" name="ID" queryTableFieldId="2"/>
    <tableColumn id="12" xr3:uid="{CFA334EB-60F9-4ECF-A0E6-2D48F47AD433}" uniqueName="12" name="TABLE_SCHEMA" queryTableFieldId="3"/>
    <tableColumn id="13" xr3:uid="{8B148A5E-1ECF-44F6-A60F-C1B4AF61BC96}" uniqueName="13" name="TABLE_NAME" queryTableFieldId="4"/>
    <tableColumn id="14" xr3:uid="{9FED17BA-8AF2-4FD9-89F7-1FA703D8BA33}" uniqueName="14" name="COLUMN_NAME" queryTableFieldId="5"/>
    <tableColumn id="15" xr3:uid="{70BBC991-23BA-40C8-A9B4-D4B4FC6D6443}" uniqueName="15" name="LANGUAGE_NAME" queryTableFieldId="6"/>
    <tableColumn id="16" xr3:uid="{F730B929-AD60-40D1-A73F-3CE5A212D8D5}" uniqueName="16" name="TRANSLATED_NAME" queryTableFieldId="7"/>
    <tableColumn id="17" xr3:uid="{E46525D7-8222-4D22-8C73-45D29131520A}" uniqueName="17" name="TRANSLATED_DESC" queryTableFieldId="8"/>
    <tableColumn id="18" xr3:uid="{1DDE61B9-3633-47F9-A623-DF3721E2F898}" uniqueName="18" name="TRANSLATED_COMMENT" queryTableFieldId="9"/>
  </tableColumns>
  <tableStyleInfo name="TableStyleMedium15" showFirstColumn="0" showLastColumn="0" showRowStripes="0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F000000}" name="vl_s05_sellers_id_code" displayName="vl_s05_sellers_id_code" ref="A3:B4" tableType="queryTable" totalsRowShown="0">
  <autoFilter ref="A3:B4" xr:uid="{00000000-0009-0000-0100-000001000000}"/>
  <tableColumns count="2">
    <tableColumn id="3" xr3:uid="{00000000-0010-0000-0F00-000003000000}" uniqueName="3" name="id" queryTableFieldId="1"/>
    <tableColumn id="4" xr3:uid="{00000000-0010-0000-0F00-000004000000}" uniqueName="4" name="code" queryTableFieldId="2"/>
  </tableColumns>
  <tableStyleInfo name="TableStyleMedium15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10000000}" name="vl_s05_customers_id_customer" displayName="vl_s05_customers_id_customer" ref="A6:B8" tableType="queryTable" totalsRowShown="0">
  <autoFilter ref="A6:B8" xr:uid="{00000000-0009-0000-0100-000007000000}"/>
  <tableColumns count="2">
    <tableColumn id="3" xr3:uid="{00000000-0010-0000-1000-000003000000}" uniqueName="3" name="id" queryTableFieldId="1"/>
    <tableColumn id="4" xr3:uid="{00000000-0010-0000-1000-000004000000}" uniqueName="4" name="customer" queryTableFieldId="2"/>
  </tableColumns>
  <tableStyleInfo name="TableStyleMedium15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14000000}" name="vl_xls_handlers_event_name" displayName="vl_xls_handlers_event_name" ref="A51:A83" totalsRowShown="0">
  <autoFilter ref="A51:A83" xr:uid="{00000000-0009-0000-0100-000015000000}"/>
  <tableColumns count="1">
    <tableColumn id="1" xr3:uid="{00000000-0010-0000-1400-000001000000}" name="value"/>
  </tableColumns>
  <tableStyleInfo name="TableStyleMedium15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CC7DB5C4-72A4-4064-BC2D-AB27A8A6A19B}" name="vl_s05_product_categories_id_category1" displayName="vl_s05_product_categories_id_category1" ref="A10:B20" tableType="queryTable" totalsRowShown="0">
  <autoFilter ref="A10:B20" xr:uid="{CC7DB5C4-72A4-4064-BC2D-AB27A8A6A19B}"/>
  <tableColumns count="2">
    <tableColumn id="1" xr3:uid="{9D9BBE22-6764-4955-9148-8F7E0F19C1F9}" uniqueName="1" name="id" queryTableFieldId="1"/>
    <tableColumn id="2" xr3:uid="{70FF6456-DC17-4CC0-B110-CF3CD42794C9}" uniqueName="2" name="category" queryTableFieldId="2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1000000}" name="order_details" displayName="order_details" ref="B7:K30" tableType="queryTable" totalsRowShown="0">
  <tableColumns count="10">
    <tableColumn id="11" xr3:uid="{00000000-0010-0000-0100-00000B000000}" uniqueName="11" name="_RowNum" queryTableFieldId="1"/>
    <tableColumn id="12" xr3:uid="{00000000-0010-0000-0100-00000C000000}" uniqueName="12" name="id" queryTableFieldId="2"/>
    <tableColumn id="13" xr3:uid="{00000000-0010-0000-0100-00000D000000}" uniqueName="13" name="level" queryTableFieldId="3"/>
    <tableColumn id="14" xr3:uid="{00000000-0010-0000-0100-00000E000000}" uniqueName="14" name="SKU" queryTableFieldId="4"/>
    <tableColumn id="15" xr3:uid="{00000000-0010-0000-0100-00000F000000}" uniqueName="15" name="Product" queryTableFieldId="5"/>
    <tableColumn id="16" xr3:uid="{00000000-0010-0000-0100-000010000000}" uniqueName="16" name="Unit Price" queryTableFieldId="6" dataDxfId="134"/>
    <tableColumn id="17" xr3:uid="{00000000-0010-0000-0100-000011000000}" uniqueName="17" name="Amount" queryTableFieldId="7"/>
    <tableColumn id="18" xr3:uid="{00000000-0010-0000-0100-000012000000}" uniqueName="18" name="Subtotal" queryTableFieldId="8" dataDxfId="133"/>
    <tableColumn id="19" xr3:uid="{00000000-0010-0000-0100-000013000000}" uniqueName="19" name="Sales Tax" queryTableFieldId="9" dataDxfId="132"/>
    <tableColumn id="20" xr3:uid="{00000000-0010-0000-0100-000014000000}" uniqueName="20" name="Total" queryTableFieldId="10" dataDxfId="131"/>
  </tableColumns>
  <tableStyleInfo name="TableStyleMedium15" showFirstColumn="0" showLastColumn="0" showRowStripes="0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6B588C01-CA98-432E-A40B-EDD98F40FB85}" name="vl_s05_sellers_id_code2" displayName="vl_s05_sellers_id_code2" ref="A23:B24" tableType="queryTable" totalsRowShown="0">
  <autoFilter ref="A23:B24" xr:uid="{6B588C01-CA98-432E-A40B-EDD98F40FB85}"/>
  <tableColumns count="2">
    <tableColumn id="1" xr3:uid="{D076F32F-5381-4D4F-A12D-85E11DDBE6C3}" uniqueName="1" name="id" queryTableFieldId="1"/>
    <tableColumn id="2" xr3:uid="{8872C84A-6E7E-40F9-9013-F8C9C14B733E}" uniqueName="2" name="code" queryTableFieldId="2"/>
  </tableColumns>
  <tableStyleInfo name="TableStyleMedium15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533F57EF-789D-4C30-B8E3-596209AACE92}" name="vl_s05_customers_id_customer2" displayName="vl_s05_customers_id_customer2" ref="A27:B29" tableType="queryTable" totalsRowShown="0">
  <autoFilter ref="A27:B29" xr:uid="{533F57EF-789D-4C30-B8E3-596209AACE92}"/>
  <tableColumns count="2">
    <tableColumn id="1" xr3:uid="{83E0FE0B-BD92-4B7D-A776-6D3BDB26B478}" uniqueName="1" name="id" queryTableFieldId="1"/>
    <tableColumn id="2" xr3:uid="{7635F038-0F2D-405A-83A4-B0F79E104896}" uniqueName="2" name="customer" queryTableFieldId="2"/>
  </tableColumns>
  <tableStyleInfo name="TableStyleMedium15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81869953-85A1-4A35-AD3B-8084ECA6A80F}" name="vl_s05_pricing_categories_id_pricing_category2" displayName="vl_s05_pricing_categories_id_pricing_category2" ref="A32:B33" tableType="queryTable" totalsRowShown="0">
  <autoFilter ref="A32:B33" xr:uid="{81869953-85A1-4A35-AD3B-8084ECA6A80F}"/>
  <tableColumns count="2">
    <tableColumn id="1" xr3:uid="{149BF32A-9AB9-4766-ACA3-3E55546658ED}" uniqueName="1" name="id" queryTableFieldId="1"/>
    <tableColumn id="2" xr3:uid="{AD8C8ACD-7C0E-499B-948F-DAF6746B21D8}" uniqueName="2" name="pricing_category" queryTableFieldId="2"/>
  </tableColumns>
  <tableStyleInfo name="TableStyleMedium15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1D5ECF02-212B-4585-858D-3CAD827AC90C}" name="vl_s05_orders_id_order_number1" displayName="vl_s05_orders_id_order_number1" ref="A36:B39" tableType="queryTable" totalsRowShown="0">
  <autoFilter ref="A36:B39" xr:uid="{1D5ECF02-212B-4585-858D-3CAD827AC90C}"/>
  <tableColumns count="2">
    <tableColumn id="1" xr3:uid="{BBE5DE66-654A-4949-9C45-4198DC8D9C04}" uniqueName="1" name="id" queryTableFieldId="1"/>
    <tableColumn id="2" xr3:uid="{7A8DFE15-3DF6-4595-9EC3-8A75081C49A9}" uniqueName="2" name="order_number" queryTableFieldId="2"/>
  </tableColumns>
  <tableStyleInfo name="TableStyleMedium15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8F3FB94-8395-435D-BC98-3BDBE20995C5}" name="vl_s05_customers_id_customer1" displayName="vl_s05_customers_id_customer1" ref="A42:B44" tableType="queryTable" totalsRowShown="0">
  <autoFilter ref="A42:B44" xr:uid="{28F3FB94-8395-435D-BC98-3BDBE20995C5}"/>
  <tableColumns count="2">
    <tableColumn id="1" xr3:uid="{984E0FC1-C28F-4943-9111-27C8E99B95F1}" uniqueName="1" name="id" queryTableFieldId="1"/>
    <tableColumn id="2" xr3:uid="{61852693-8D15-45DB-B22B-64527CEFDF55}" uniqueName="2" name="customer" queryTableFieldId="2"/>
  </tableColumns>
  <tableStyleInfo name="TableStyleMedium15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D7409E8-0088-498D-9ED7-04E09262F94D}" name="vl_s05_sellers_id_code1" displayName="vl_s05_sellers_id_code1" ref="A47:B48" tableType="queryTable" totalsRowShown="0">
  <autoFilter ref="A47:B48" xr:uid="{DD7409E8-0088-498D-9ED7-04E09262F94D}"/>
  <tableColumns count="2">
    <tableColumn id="1" xr3:uid="{370341B5-2211-4DDD-942D-FB186AB7288B}" uniqueName="1" name="id" queryTableFieldId="1"/>
    <tableColumn id="2" xr3:uid="{C0D7B759-EDDE-40FC-BA1C-BDF98B8BEC8D}" uniqueName="2" name="code" queryTableFieldId="2"/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2000000}" name="quote_details" displayName="quote_details" ref="B18:AU19" totalsRowShown="0" headerRowDxfId="136" dataDxfId="81">
  <autoFilter ref="B18:AU19" xr:uid="{00000000-0009-0000-0100-00000C000000}"/>
  <tableColumns count="46">
    <tableColumn id="40" xr3:uid="{00000000-0010-0000-0200-000028000000}" name="_RowNum" dataDxfId="124"/>
    <tableColumn id="41" xr3:uid="{00000000-0010-0000-0200-000029000000}" name="id" dataDxfId="123"/>
    <tableColumn id="42" xr3:uid="{00000000-0010-0000-0200-00002A000000}" name="order_number" dataDxfId="122"/>
    <tableColumn id="43" xr3:uid="{00000000-0010-0000-0200-00002B000000}" name="order_date" dataDxfId="121"/>
    <tableColumn id="44" xr3:uid="{00000000-0010-0000-0200-00002C000000}" name="expiration_date" dataDxfId="120"/>
    <tableColumn id="45" xr3:uid="{00000000-0010-0000-0200-00002D000000}" name="delivery_date" dataDxfId="119"/>
    <tableColumn id="46" xr3:uid="{00000000-0010-0000-0200-00002E000000}" name="due_date" dataDxfId="118"/>
    <tableColumn id="47" xr3:uid="{00000000-0010-0000-0200-00002F000000}" name="seller" dataDxfId="117"/>
    <tableColumn id="48" xr3:uid="{00000000-0010-0000-0200-000030000000}" name="seller_company" dataDxfId="116"/>
    <tableColumn id="49" xr3:uid="{00000000-0010-0000-0200-000031000000}" name="seller_slogan" dataDxfId="115"/>
    <tableColumn id="50" xr3:uid="{00000000-0010-0000-0200-000032000000}" name="seller_salesperson" dataDxfId="114"/>
    <tableColumn id="51" xr3:uid="{00000000-0010-0000-0200-000033000000}" name="seller_prepared_by" dataDxfId="113"/>
    <tableColumn id="52" xr3:uid="{00000000-0010-0000-0200-000034000000}" name="seller_phone" dataDxfId="112"/>
    <tableColumn id="53" xr3:uid="{00000000-0010-0000-0200-000035000000}" name="seller_email" dataDxfId="111"/>
    <tableColumn id="54" xr3:uid="{00000000-0010-0000-0200-000036000000}" name="seller_address" dataDxfId="110"/>
    <tableColumn id="55" xr3:uid="{00000000-0010-0000-0200-000037000000}" name="seller_bank" dataDxfId="109"/>
    <tableColumn id="56" xr3:uid="{00000000-0010-0000-0200-000038000000}" name="seller_bank_address" dataDxfId="108"/>
    <tableColumn id="57" xr3:uid="{00000000-0010-0000-0200-000039000000}" name="seller_bank_swift" dataDxfId="107"/>
    <tableColumn id="58" xr3:uid="{00000000-0010-0000-0200-00003A000000}" name="seller_account_holder" dataDxfId="106"/>
    <tableColumn id="59" xr3:uid="{00000000-0010-0000-0200-00003B000000}" name="seller_account_number" dataDxfId="105"/>
    <tableColumn id="60" xr3:uid="{00000000-0010-0000-0200-00003C000000}" name="seller_account_string1" dataDxfId="104"/>
    <tableColumn id="61" xr3:uid="{00000000-0010-0000-0200-00003D000000}" name="seller_account_string2" dataDxfId="103"/>
    <tableColumn id="62" xr3:uid="{00000000-0010-0000-0200-00003E000000}" name="customer_customer" dataDxfId="102"/>
    <tableColumn id="63" xr3:uid="{00000000-0010-0000-0200-00003F000000}" name="customer_company" dataDxfId="101"/>
    <tableColumn id="64" xr3:uid="{00000000-0010-0000-0200-000040000000}" name="customer_contact" dataDxfId="100"/>
    <tableColumn id="65" xr3:uid="{00000000-0010-0000-0200-000041000000}" name="customer_phone" dataDxfId="99"/>
    <tableColumn id="66" xr3:uid="{00000000-0010-0000-0200-000042000000}" name="customer_email" dataDxfId="98"/>
    <tableColumn id="67" xr3:uid="{00000000-0010-0000-0200-000043000000}" name="customer_address" dataDxfId="97"/>
    <tableColumn id="68" xr3:uid="{00000000-0010-0000-0200-000044000000}" name="customer_sales_tax" dataDxfId="96"/>
    <tableColumn id="69" xr3:uid="{00000000-0010-0000-0200-000045000000}" name="item" dataDxfId="95"/>
    <tableColumn id="70" xr3:uid="{00000000-0010-0000-0200-000046000000}" name="sku" dataDxfId="94"/>
    <tableColumn id="71" xr3:uid="{00000000-0010-0000-0200-000047000000}" name="product_name" dataDxfId="93"/>
    <tableColumn id="72" xr3:uid="{00000000-0010-0000-0200-000048000000}" name="base_unit_price" dataDxfId="92"/>
    <tableColumn id="73" xr3:uid="{00000000-0010-0000-0200-000049000000}" name="discount" dataDxfId="91"/>
    <tableColumn id="74" xr3:uid="{00000000-0010-0000-0200-00004A000000}" name="amount" dataDxfId="90"/>
    <tableColumn id="75" xr3:uid="{00000000-0010-0000-0200-00004B000000}" name="unit_price" dataDxfId="89"/>
    <tableColumn id="76" xr3:uid="{00000000-0010-0000-0200-00004C000000}" name="subtotal" dataDxfId="88"/>
    <tableColumn id="77" xr3:uid="{00000000-0010-0000-0200-00004D000000}" name="sales_tax" dataDxfId="87"/>
    <tableColumn id="78" xr3:uid="{00000000-0010-0000-0200-00004E000000}" name="total" dataDxfId="86"/>
    <tableColumn id="79" xr3:uid="{00000000-0010-0000-0200-00004F000000}" name="Item " dataDxfId="85">
      <calculatedColumnFormula>quote_details[[#This Row],[item]]</calculatedColumnFormula>
    </tableColumn>
    <tableColumn id="80" xr3:uid="{00000000-0010-0000-0200-000050000000}" name="Qty" dataDxfId="84">
      <calculatedColumnFormula>quote_details[[#This Row],[amount]]</calculatedColumnFormula>
    </tableColumn>
    <tableColumn id="87" xr3:uid="{00000000-0010-0000-0200-000057000000}" name="Part #" dataDxfId="80">
      <calculatedColumnFormula>quote_details[[#This Row],[sku]]</calculatedColumnFormula>
    </tableColumn>
    <tableColumn id="81" xr3:uid="{00000000-0010-0000-0200-000051000000}" name="Description" dataDxfId="78">
      <calculatedColumnFormula>quote_details[[#This Row],[product_name]]</calculatedColumnFormula>
    </tableColumn>
    <tableColumn id="82" xr3:uid="{00000000-0010-0000-0200-000052000000}" name="Unit Price" dataDxfId="79">
      <calculatedColumnFormula>quote_details[[#This Row],[base_unit_price]]</calculatedColumnFormula>
    </tableColumn>
    <tableColumn id="83" xr3:uid="{00000000-0010-0000-0200-000053000000}" name=" Discount" dataDxfId="83">
      <calculatedColumnFormula>quote_details[[#This Row],[discount]]</calculatedColumnFormula>
    </tableColumn>
    <tableColumn id="84" xr3:uid="{00000000-0010-0000-0200-000054000000}" name=" Total " dataDxfId="82">
      <calculatedColumnFormula>quote_details[[#This Row],[subtotal]]</calculatedColumnFormula>
    </tableColumn>
  </tableColumns>
  <tableStyleInfo name="Table Style 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invoice_details" displayName="invoice_details" ref="B28:AT29" totalsRowShown="0" headerRowDxfId="135" dataDxfId="35">
  <tableColumns count="45">
    <tableColumn id="40" xr3:uid="{00000000-0010-0000-0300-000028000000}" name="_RowNum" dataDxfId="77"/>
    <tableColumn id="41" xr3:uid="{00000000-0010-0000-0300-000029000000}" name="id" dataDxfId="76"/>
    <tableColumn id="42" xr3:uid="{00000000-0010-0000-0300-00002A000000}" name="order_number" dataDxfId="75"/>
    <tableColumn id="43" xr3:uid="{00000000-0010-0000-0300-00002B000000}" name="order_date" dataDxfId="74"/>
    <tableColumn id="44" xr3:uid="{00000000-0010-0000-0300-00002C000000}" name="expiration_date" dataDxfId="73"/>
    <tableColumn id="45" xr3:uid="{00000000-0010-0000-0300-00002D000000}" name="delivery_date" dataDxfId="72"/>
    <tableColumn id="46" xr3:uid="{00000000-0010-0000-0300-00002E000000}" name="due_date" dataDxfId="71"/>
    <tableColumn id="47" xr3:uid="{00000000-0010-0000-0300-00002F000000}" name="seller" dataDxfId="70"/>
    <tableColumn id="48" xr3:uid="{00000000-0010-0000-0300-000030000000}" name="seller_company" dataDxfId="69"/>
    <tableColumn id="49" xr3:uid="{00000000-0010-0000-0300-000031000000}" name="seller_slogan" dataDxfId="68"/>
    <tableColumn id="50" xr3:uid="{00000000-0010-0000-0300-000032000000}" name="seller_salesperson" dataDxfId="67"/>
    <tableColumn id="51" xr3:uid="{00000000-0010-0000-0300-000033000000}" name="seller_prepared_by" dataDxfId="66"/>
    <tableColumn id="52" xr3:uid="{00000000-0010-0000-0300-000034000000}" name="seller_phone" dataDxfId="65"/>
    <tableColumn id="53" xr3:uid="{00000000-0010-0000-0300-000035000000}" name="seller_email" dataDxfId="64"/>
    <tableColumn id="54" xr3:uid="{00000000-0010-0000-0300-000036000000}" name="seller_address" dataDxfId="63"/>
    <tableColumn id="55" xr3:uid="{00000000-0010-0000-0300-000037000000}" name="seller_bank" dataDxfId="62"/>
    <tableColumn id="56" xr3:uid="{00000000-0010-0000-0300-000038000000}" name="seller_bank_address" dataDxfId="61"/>
    <tableColumn id="57" xr3:uid="{00000000-0010-0000-0300-000039000000}" name="seller_bank_swift" dataDxfId="60"/>
    <tableColumn id="58" xr3:uid="{00000000-0010-0000-0300-00003A000000}" name="seller_account_holder" dataDxfId="59"/>
    <tableColumn id="59" xr3:uid="{00000000-0010-0000-0300-00003B000000}" name="seller_account_number" dataDxfId="58"/>
    <tableColumn id="60" xr3:uid="{00000000-0010-0000-0300-00003C000000}" name="seller_account_string1" dataDxfId="57"/>
    <tableColumn id="61" xr3:uid="{00000000-0010-0000-0300-00003D000000}" name="seller_account_string2" dataDxfId="56"/>
    <tableColumn id="62" xr3:uid="{00000000-0010-0000-0300-00003E000000}" name="customer_customer" dataDxfId="55"/>
    <tableColumn id="63" xr3:uid="{00000000-0010-0000-0300-00003F000000}" name="customer_company" dataDxfId="54"/>
    <tableColumn id="64" xr3:uid="{00000000-0010-0000-0300-000040000000}" name="customer_contact" dataDxfId="53"/>
    <tableColumn id="65" xr3:uid="{00000000-0010-0000-0300-000041000000}" name="customer_phone" dataDxfId="52"/>
    <tableColumn id="66" xr3:uid="{00000000-0010-0000-0300-000042000000}" name="customer_email" dataDxfId="51"/>
    <tableColumn id="67" xr3:uid="{00000000-0010-0000-0300-000043000000}" name="customer_address" dataDxfId="50"/>
    <tableColumn id="68" xr3:uid="{00000000-0010-0000-0300-000044000000}" name="customer_sales_tax" dataDxfId="49"/>
    <tableColumn id="69" xr3:uid="{00000000-0010-0000-0300-000045000000}" name="item" dataDxfId="48"/>
    <tableColumn id="70" xr3:uid="{00000000-0010-0000-0300-000046000000}" name="sku" dataDxfId="47"/>
    <tableColumn id="71" xr3:uid="{00000000-0010-0000-0300-000047000000}" name="product_name" dataDxfId="46"/>
    <tableColumn id="72" xr3:uid="{00000000-0010-0000-0300-000048000000}" name="base_unit_price" dataDxfId="45"/>
    <tableColumn id="73" xr3:uid="{00000000-0010-0000-0300-000049000000}" name="discount" dataDxfId="44"/>
    <tableColumn id="74" xr3:uid="{00000000-0010-0000-0300-00004A000000}" name="amount" dataDxfId="43"/>
    <tableColumn id="75" xr3:uid="{00000000-0010-0000-0300-00004B000000}" name="unit_price" dataDxfId="42"/>
    <tableColumn id="76" xr3:uid="{00000000-0010-0000-0300-00004C000000}" name="subtotal" dataDxfId="41"/>
    <tableColumn id="77" xr3:uid="{00000000-0010-0000-0300-00004D000000}" name="sales_tax" dataDxfId="40"/>
    <tableColumn id="78" xr3:uid="{00000000-0010-0000-0300-00004E000000}" name="total" dataDxfId="39"/>
    <tableColumn id="81" xr3:uid="{00000000-0010-0000-0300-000051000000}" name="Item " dataDxfId="38">
      <calculatedColumnFormula>invoice_details[[#This Row],[item]]</calculatedColumnFormula>
    </tableColumn>
    <tableColumn id="82" xr3:uid="{00000000-0010-0000-0300-000052000000}" name="Qty " dataDxfId="37">
      <calculatedColumnFormula>invoice_details[[#This Row],[amount]]</calculatedColumnFormula>
    </tableColumn>
    <tableColumn id="83" xr3:uid="{00000000-0010-0000-0300-000053000000}" name="Part #" dataDxfId="34">
      <calculatedColumnFormula>invoice_details[[#This Row],[sku]]</calculatedColumnFormula>
    </tableColumn>
    <tableColumn id="84" xr3:uid="{00000000-0010-0000-0300-000054000000}" name="Description" dataDxfId="32">
      <calculatedColumnFormula>invoice_details[[#This Row],[product_name]]</calculatedColumnFormula>
    </tableColumn>
    <tableColumn id="85" xr3:uid="{00000000-0010-0000-0300-000055000000}" name="Unit Price" dataDxfId="33">
      <calculatedColumnFormula>invoice_details[[#This Row],[unit_price]]</calculatedColumnFormula>
    </tableColumn>
    <tableColumn id="86" xr3:uid="{00000000-0010-0000-0300-000056000000}" name=" Total " dataDxfId="36">
      <calculatedColumnFormula>invoice_details[[#This Row],[subtotal]]</calculatedColumnFormula>
    </tableColumn>
  </tableColumns>
  <tableStyleInfo name="Table Style 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customers" displayName="customers" ref="B3:K5" tableType="queryTable" totalsRowShown="0">
  <autoFilter ref="B3:K5" xr:uid="{00000000-0009-0000-0100-000006000000}"/>
  <tableColumns count="10">
    <tableColumn id="11" xr3:uid="{00000000-0010-0000-0400-00000B000000}" uniqueName="11" name="_RowNum" queryTableFieldId="1"/>
    <tableColumn id="12" xr3:uid="{00000000-0010-0000-0400-00000C000000}" uniqueName="12" name="ID" queryTableFieldId="2"/>
    <tableColumn id="13" xr3:uid="{00000000-0010-0000-0400-00000D000000}" uniqueName="13" name="Customer" queryTableFieldId="3"/>
    <tableColumn id="14" xr3:uid="{00000000-0010-0000-0400-00000E000000}" uniqueName="14" name="Company" queryTableFieldId="4"/>
    <tableColumn id="15" xr3:uid="{00000000-0010-0000-0400-00000F000000}" uniqueName="15" name="Contact" queryTableFieldId="5"/>
    <tableColumn id="16" xr3:uid="{00000000-0010-0000-0400-000010000000}" uniqueName="16" name="Phone" queryTableFieldId="6"/>
    <tableColumn id="17" xr3:uid="{00000000-0010-0000-0400-000011000000}" uniqueName="17" name="Email" queryTableFieldId="7"/>
    <tableColumn id="18" xr3:uid="{00000000-0010-0000-0400-000012000000}" uniqueName="18" name="Address" queryTableFieldId="8"/>
    <tableColumn id="19" xr3:uid="{00000000-0010-0000-0400-000013000000}" uniqueName="19" name="Sales Tax" queryTableFieldId="9" dataDxfId="31"/>
    <tableColumn id="20" xr3:uid="{00000000-0010-0000-0400-000014000000}" uniqueName="20" name="Pricing Category" queryTableFieldId="10"/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5000000}" name="products" displayName="products" ref="B3:J26" tableType="queryTable" totalsRowShown="0">
  <autoFilter ref="B3:J26" xr:uid="{00000000-0009-0000-0100-000004000000}"/>
  <tableColumns count="9">
    <tableColumn id="10" xr3:uid="{00000000-0010-0000-0500-00000A000000}" uniqueName="10" name="_RowNum" queryTableFieldId="1"/>
    <tableColumn id="11" xr3:uid="{00000000-0010-0000-0500-00000B000000}" uniqueName="11" name="ID" queryTableFieldId="2"/>
    <tableColumn id="12" xr3:uid="{00000000-0010-0000-0500-00000C000000}" uniqueName="12" name="Level" queryTableFieldId="3"/>
    <tableColumn id="13" xr3:uid="{00000000-0010-0000-0500-00000D000000}" uniqueName="13" name="Category" queryTableFieldId="4"/>
    <tableColumn id="14" xr3:uid="{00000000-0010-0000-0500-00000E000000}" uniqueName="14" name="Subcategory" queryTableFieldId="5"/>
    <tableColumn id="15" xr3:uid="{00000000-0010-0000-0500-00000F000000}" uniqueName="15" name="Brand" queryTableFieldId="6"/>
    <tableColumn id="16" xr3:uid="{00000000-0010-0000-0500-000010000000}" uniqueName="16" name="SKU" queryTableFieldId="7" dataDxfId="30"/>
    <tableColumn id="17" xr3:uid="{00000000-0010-0000-0500-000011000000}" uniqueName="17" name="Product Name" queryTableFieldId="8"/>
    <tableColumn id="18" xr3:uid="{00000000-0010-0000-0500-000012000000}" uniqueName="18" name="Unit Price" queryTableFieldId="9" dataDxfId="29"/>
  </tableColumns>
  <tableStyleInfo name="TableStyleMedium15"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6000000}" name="view_orders" displayName="view_orders" ref="B3:Q6" tableType="queryTable" totalsRowShown="0">
  <autoFilter ref="B3:Q6" xr:uid="{00000000-0009-0000-0100-00000D000000}"/>
  <tableColumns count="16">
    <tableColumn id="17" xr3:uid="{00000000-0010-0000-0600-000011000000}" uniqueName="17" name="_RowNum" queryTableFieldId="1"/>
    <tableColumn id="18" xr3:uid="{00000000-0010-0000-0600-000012000000}" uniqueName="18" name="ID" queryTableFieldId="2"/>
    <tableColumn id="19" xr3:uid="{00000000-0010-0000-0600-000013000000}" uniqueName="19" name="Order Month" queryTableFieldId="3" dataDxfId="28"/>
    <tableColumn id="20" xr3:uid="{00000000-0010-0000-0600-000014000000}" uniqueName="20" name="Order Date" queryTableFieldId="4" dataDxfId="27"/>
    <tableColumn id="21" xr3:uid="{00000000-0010-0000-0600-000015000000}" uniqueName="21" name="Order Number" queryTableFieldId="5" dataDxfId="26"/>
    <tableColumn id="22" xr3:uid="{00000000-0010-0000-0600-000016000000}" uniqueName="22" name="Expiration Date" queryTableFieldId="6" dataDxfId="25"/>
    <tableColumn id="23" xr3:uid="{00000000-0010-0000-0600-000017000000}" uniqueName="23" name="Delivery Date" queryTableFieldId="7" dataDxfId="24"/>
    <tableColumn id="24" xr3:uid="{00000000-0010-0000-0600-000018000000}" uniqueName="24" name="Due Date" queryTableFieldId="8" dataDxfId="23"/>
    <tableColumn id="25" xr3:uid="{00000000-0010-0000-0600-000019000000}" uniqueName="25" name="Customer" queryTableFieldId="9"/>
    <tableColumn id="26" xr3:uid="{00000000-0010-0000-0600-00001A000000}" uniqueName="26" name="Seller" queryTableFieldId="10"/>
    <tableColumn id="27" xr3:uid="{00000000-0010-0000-0600-00001B000000}" uniqueName="27" name="Discount" queryTableFieldId="11" dataDxfId="22"/>
    <tableColumn id="28" xr3:uid="{00000000-0010-0000-0600-00001C000000}" uniqueName="28" name="Items" queryTableFieldId="12"/>
    <tableColumn id="29" xr3:uid="{00000000-0010-0000-0600-00001D000000}" uniqueName="29" name="Amount" queryTableFieldId="13"/>
    <tableColumn id="30" xr3:uid="{00000000-0010-0000-0600-00001E000000}" uniqueName="30" name="Subtotal" queryTableFieldId="14" dataDxfId="21"/>
    <tableColumn id="31" xr3:uid="{00000000-0010-0000-0600-00001F000000}" uniqueName="31" name="Sales Tax" queryTableFieldId="15" dataDxfId="20"/>
    <tableColumn id="32" xr3:uid="{00000000-0010-0000-0600-000020000000}" uniqueName="32" name="Total" queryTableFieldId="16" dataDxfId="19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07000000}" name="view_order_details" displayName="view_order_details" ref="B3:W9" tableType="queryTable" totalsRowShown="0">
  <autoFilter ref="B3:W9" xr:uid="{00000000-0009-0000-0100-000011000000}"/>
  <tableColumns count="22">
    <tableColumn id="23" xr3:uid="{00000000-0010-0000-0700-000017000000}" uniqueName="23" name="_RowNum" queryTableFieldId="1"/>
    <tableColumn id="24" xr3:uid="{00000000-0010-0000-0700-000018000000}" uniqueName="24" name="ID" queryTableFieldId="2"/>
    <tableColumn id="25" xr3:uid="{00000000-0010-0000-0700-000019000000}" uniqueName="25" name="Order ID" queryTableFieldId="3"/>
    <tableColumn id="26" xr3:uid="{00000000-0010-0000-0700-00001A000000}" uniqueName="26" name="Order Month" queryTableFieldId="4" dataDxfId="18"/>
    <tableColumn id="27" xr3:uid="{00000000-0010-0000-0700-00001B000000}" uniqueName="27" name="Order Date" queryTableFieldId="5" dataDxfId="17"/>
    <tableColumn id="28" xr3:uid="{00000000-0010-0000-0700-00001C000000}" uniqueName="28" name="Order Number" queryTableFieldId="6"/>
    <tableColumn id="29" xr3:uid="{00000000-0010-0000-0700-00001D000000}" uniqueName="29" name="Expiration Date" queryTableFieldId="7" dataDxfId="16"/>
    <tableColumn id="30" xr3:uid="{00000000-0010-0000-0700-00001E000000}" uniqueName="30" name="Delivery Date" queryTableFieldId="8" dataDxfId="15"/>
    <tableColumn id="31" xr3:uid="{00000000-0010-0000-0700-00001F000000}" uniqueName="31" name="Due Date" queryTableFieldId="9" dataDxfId="14"/>
    <tableColumn id="32" xr3:uid="{00000000-0010-0000-0700-000020000000}" uniqueName="32" name="Customer" queryTableFieldId="10"/>
    <tableColumn id="33" xr3:uid="{00000000-0010-0000-0700-000021000000}" uniqueName="33" name="Seller" queryTableFieldId="11"/>
    <tableColumn id="34" xr3:uid="{00000000-0010-0000-0700-000022000000}" uniqueName="34" name="Category" queryTableFieldId="12"/>
    <tableColumn id="35" xr3:uid="{00000000-0010-0000-0700-000023000000}" uniqueName="35" name="Brand" queryTableFieldId="13"/>
    <tableColumn id="36" xr3:uid="{00000000-0010-0000-0700-000024000000}" uniqueName="36" name="SKU" queryTableFieldId="14"/>
    <tableColumn id="37" xr3:uid="{00000000-0010-0000-0700-000025000000}" uniqueName="37" name="Product Name" queryTableFieldId="15"/>
    <tableColumn id="38" xr3:uid="{00000000-0010-0000-0700-000026000000}" uniqueName="38" name="base_unit_price" queryTableFieldId="16"/>
    <tableColumn id="39" xr3:uid="{00000000-0010-0000-0700-000027000000}" uniqueName="39" name="Discount" queryTableFieldId="17"/>
    <tableColumn id="40" xr3:uid="{00000000-0010-0000-0700-000028000000}" uniqueName="40" name="Amount" queryTableFieldId="18"/>
    <tableColumn id="41" xr3:uid="{00000000-0010-0000-0700-000029000000}" uniqueName="41" name="Unit Price" queryTableFieldId="19"/>
    <tableColumn id="42" xr3:uid="{00000000-0010-0000-0700-00002A000000}" uniqueName="42" name="subtotal" queryTableFieldId="20"/>
    <tableColumn id="43" xr3:uid="{00000000-0010-0000-0700-00002B000000}" uniqueName="43" name="sales_tax" queryTableFieldId="21"/>
    <tableColumn id="44" xr3:uid="{00000000-0010-0000-0700-00002C000000}" uniqueName="44" name="Total" queryTableFieldId="22"/>
  </tableColumns>
  <tableStyleInfo name="TableStyleMedium15" showFirstColumn="0" showLastColumn="0" showRowStripes="0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sellers" displayName="sellers" ref="B3:R4" tableType="queryTable" totalsRowShown="0">
  <autoFilter ref="B3:R4" xr:uid="{00000000-0009-0000-0100-000009000000}"/>
  <tableColumns count="17">
    <tableColumn id="18" xr3:uid="{00000000-0010-0000-0800-000012000000}" uniqueName="18" name="_RowNum" queryTableFieldId="1"/>
    <tableColumn id="19" xr3:uid="{00000000-0010-0000-0800-000013000000}" uniqueName="19" name="ID" queryTableFieldId="2"/>
    <tableColumn id="20" xr3:uid="{00000000-0010-0000-0800-000014000000}" uniqueName="20" name="Code" queryTableFieldId="3"/>
    <tableColumn id="21" xr3:uid="{00000000-0010-0000-0800-000015000000}" uniqueName="21" name="Company" queryTableFieldId="4"/>
    <tableColumn id="22" xr3:uid="{00000000-0010-0000-0800-000016000000}" uniqueName="22" name="Salesperson" queryTableFieldId="5"/>
    <tableColumn id="23" xr3:uid="{00000000-0010-0000-0800-000017000000}" uniqueName="23" name="Prepared By" queryTableFieldId="6"/>
    <tableColumn id="24" xr3:uid="{00000000-0010-0000-0800-000018000000}" uniqueName="24" name="Phone" queryTableFieldId="7"/>
    <tableColumn id="25" xr3:uid="{00000000-0010-0000-0800-000019000000}" uniqueName="25" name="Email" queryTableFieldId="8"/>
    <tableColumn id="26" xr3:uid="{00000000-0010-0000-0800-00001A000000}" uniqueName="26" name="Address" queryTableFieldId="9"/>
    <tableColumn id="27" xr3:uid="{00000000-0010-0000-0800-00001B000000}" uniqueName="27" name="Slogan" queryTableFieldId="10"/>
    <tableColumn id="28" xr3:uid="{00000000-0010-0000-0800-00001C000000}" uniqueName="28" name="Bank" queryTableFieldId="11"/>
    <tableColumn id="29" xr3:uid="{00000000-0010-0000-0800-00001D000000}" uniqueName="29" name="Bank Address" queryTableFieldId="12"/>
    <tableColumn id="30" xr3:uid="{00000000-0010-0000-0800-00001E000000}" uniqueName="30" name="SWIFT" queryTableFieldId="13"/>
    <tableColumn id="31" xr3:uid="{00000000-0010-0000-0800-00001F000000}" uniqueName="31" name="Account Holder" queryTableFieldId="14"/>
    <tableColumn id="32" xr3:uid="{00000000-0010-0000-0800-000020000000}" uniqueName="32" name="Account Number" queryTableFieldId="15"/>
    <tableColumn id="33" xr3:uid="{00000000-0010-0000-0800-000021000000}" uniqueName="33" name="Account String1" queryTableFieldId="16"/>
    <tableColumn id="34" xr3:uid="{00000000-0010-0000-0800-000022000000}" uniqueName="34" name="Account String2" queryTableFieldId="17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05-invoices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8" Type="http://schemas.openxmlformats.org/officeDocument/2006/relationships/table" Target="../tables/table23.xml"/><Relationship Id="rId3" Type="http://schemas.openxmlformats.org/officeDocument/2006/relationships/table" Target="../tables/table18.xml"/><Relationship Id="rId7" Type="http://schemas.openxmlformats.org/officeDocument/2006/relationships/table" Target="../tables/table22.xml"/><Relationship Id="rId2" Type="http://schemas.openxmlformats.org/officeDocument/2006/relationships/table" Target="../tables/table17.xml"/><Relationship Id="rId1" Type="http://schemas.openxmlformats.org/officeDocument/2006/relationships/table" Target="../tables/table16.xml"/><Relationship Id="rId6" Type="http://schemas.openxmlformats.org/officeDocument/2006/relationships/table" Target="../tables/table21.xml"/><Relationship Id="rId5" Type="http://schemas.openxmlformats.org/officeDocument/2006/relationships/table" Target="../tables/table20.xml"/><Relationship Id="rId10" Type="http://schemas.openxmlformats.org/officeDocument/2006/relationships/table" Target="../tables/table25.xml"/><Relationship Id="rId4" Type="http://schemas.openxmlformats.org/officeDocument/2006/relationships/table" Target="../tables/table19.xml"/><Relationship Id="rId9" Type="http://schemas.openxmlformats.org/officeDocument/2006/relationships/table" Target="../tables/table2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2">
    <tabColor rgb="FFFFFF00"/>
    <pageSetUpPr fitToPage="1"/>
  </sheetPr>
  <dimension ref="B2:D44"/>
  <sheetViews>
    <sheetView showGridLines="0" tabSelected="1" zoomScaleNormal="100" workbookViewId="0"/>
  </sheetViews>
  <sheetFormatPr defaultRowHeight="15" x14ac:dyDescent="0.25"/>
  <cols>
    <col min="1" max="1" width="2.5703125" customWidth="1"/>
    <col min="2" max="2" width="14.28515625" customWidth="1"/>
    <col min="3" max="3" width="35.7109375" customWidth="1"/>
    <col min="4" max="4" width="42.85546875" customWidth="1"/>
  </cols>
  <sheetData>
    <row r="2" spans="2:4" ht="17.25" x14ac:dyDescent="0.3">
      <c r="B2" s="53" t="s">
        <v>1140</v>
      </c>
    </row>
    <row r="4" spans="2:4" s="54" customFormat="1" x14ac:dyDescent="0.25">
      <c r="D4" s="55" t="s">
        <v>565</v>
      </c>
    </row>
    <row r="6" spans="2:4" x14ac:dyDescent="0.25">
      <c r="B6" t="s">
        <v>570</v>
      </c>
    </row>
    <row r="8" spans="2:4" x14ac:dyDescent="0.25">
      <c r="B8" t="s">
        <v>374</v>
      </c>
    </row>
    <row r="10" spans="2:4" x14ac:dyDescent="0.25">
      <c r="B10" t="s">
        <v>375</v>
      </c>
    </row>
    <row r="12" spans="2:4" x14ac:dyDescent="0.25">
      <c r="B12" s="3" t="s">
        <v>376</v>
      </c>
    </row>
    <row r="13" spans="2:4" x14ac:dyDescent="0.25">
      <c r="B13" s="3" t="s">
        <v>571</v>
      </c>
    </row>
    <row r="14" spans="2:4" x14ac:dyDescent="0.25">
      <c r="B14" s="3" t="s">
        <v>377</v>
      </c>
    </row>
    <row r="15" spans="2:4" x14ac:dyDescent="0.25">
      <c r="B15" s="3" t="s">
        <v>378</v>
      </c>
    </row>
    <row r="16" spans="2:4" x14ac:dyDescent="0.25">
      <c r="B16" s="3" t="s">
        <v>379</v>
      </c>
    </row>
    <row r="17" spans="2:2" x14ac:dyDescent="0.25">
      <c r="B17" s="3" t="s">
        <v>383</v>
      </c>
    </row>
    <row r="18" spans="2:2" x14ac:dyDescent="0.25">
      <c r="B18" s="3" t="s">
        <v>380</v>
      </c>
    </row>
    <row r="19" spans="2:2" x14ac:dyDescent="0.25">
      <c r="B19" s="3" t="s">
        <v>389</v>
      </c>
    </row>
    <row r="20" spans="2:2" x14ac:dyDescent="0.25">
      <c r="B20" s="3" t="s">
        <v>388</v>
      </c>
    </row>
    <row r="21" spans="2:2" x14ac:dyDescent="0.25">
      <c r="B21" s="3" t="s">
        <v>381</v>
      </c>
    </row>
    <row r="22" spans="2:2" x14ac:dyDescent="0.25">
      <c r="B22" s="3" t="s">
        <v>382</v>
      </c>
    </row>
    <row r="23" spans="2:2" x14ac:dyDescent="0.25">
      <c r="B23" s="3"/>
    </row>
    <row r="24" spans="2:2" s="56" customFormat="1" x14ac:dyDescent="0.25">
      <c r="B24" s="56" t="s">
        <v>572</v>
      </c>
    </row>
    <row r="25" spans="2:2" s="56" customFormat="1" x14ac:dyDescent="0.25">
      <c r="B25" s="46" t="s">
        <v>862</v>
      </c>
    </row>
    <row r="26" spans="2:2" s="56" customFormat="1" x14ac:dyDescent="0.25"/>
    <row r="27" spans="2:2" s="56" customFormat="1" x14ac:dyDescent="0.25">
      <c r="B27" s="56" t="s">
        <v>573</v>
      </c>
    </row>
    <row r="28" spans="2:2" s="56" customFormat="1" x14ac:dyDescent="0.25"/>
    <row r="29" spans="2:2" s="56" customFormat="1" x14ac:dyDescent="0.25">
      <c r="B29" s="56" t="s">
        <v>574</v>
      </c>
    </row>
    <row r="32" spans="2:2" s="56" customFormat="1" x14ac:dyDescent="0.25">
      <c r="B32" s="56" t="s">
        <v>329</v>
      </c>
    </row>
    <row r="34" spans="2:4" x14ac:dyDescent="0.25">
      <c r="B34" t="s">
        <v>330</v>
      </c>
      <c r="C34" s="44" t="s">
        <v>893</v>
      </c>
    </row>
    <row r="35" spans="2:4" x14ac:dyDescent="0.25">
      <c r="B35" t="s">
        <v>331</v>
      </c>
      <c r="C35" s="44" t="s">
        <v>1044</v>
      </c>
    </row>
    <row r="36" spans="2:4" x14ac:dyDescent="0.25">
      <c r="B36" t="s">
        <v>390</v>
      </c>
      <c r="C36" s="44" t="s">
        <v>566</v>
      </c>
    </row>
    <row r="37" spans="2:4" x14ac:dyDescent="0.25">
      <c r="B37" t="s">
        <v>391</v>
      </c>
      <c r="C37" s="44" t="s">
        <v>332</v>
      </c>
    </row>
    <row r="39" spans="2:4" s="56" customFormat="1" x14ac:dyDescent="0.25">
      <c r="B39" s="56" t="s">
        <v>567</v>
      </c>
    </row>
    <row r="40" spans="2:4" s="56" customFormat="1" x14ac:dyDescent="0.25"/>
    <row r="41" spans="2:4" s="56" customFormat="1" x14ac:dyDescent="0.25">
      <c r="B41" s="57" t="s">
        <v>568</v>
      </c>
    </row>
    <row r="42" spans="2:4" s="56" customFormat="1" x14ac:dyDescent="0.25">
      <c r="B42" s="57" t="s">
        <v>569</v>
      </c>
    </row>
    <row r="43" spans="2:4" x14ac:dyDescent="0.25">
      <c r="B43" s="45"/>
    </row>
    <row r="44" spans="2:4" x14ac:dyDescent="0.25">
      <c r="B44" t="s">
        <v>1168</v>
      </c>
      <c r="C44" s="56"/>
      <c r="D44" s="46" t="s">
        <v>941</v>
      </c>
    </row>
  </sheetData>
  <dataValidations count="1">
    <dataValidation allowBlank="1" showInputMessage="1" showErrorMessage="1" sqref="A1" xr:uid="{00000000-0002-0000-0000-000000000000}"/>
  </dataValidations>
  <hyperlinks>
    <hyperlink ref="B25" r:id="rId1" xr:uid="{00000000-0004-0000-0000-000001000000}"/>
    <hyperlink ref="D44" r:id="rId2" xr:uid="{56C4E5E9-C096-4C7C-A931-0742FC58000F}"/>
  </hyperlinks>
  <pageMargins left="0.7" right="0.7" top="0.75" bottom="0.75" header="0.3" footer="0.3"/>
  <pageSetup scale="97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8">
    <tabColor rgb="FF002060"/>
    <pageSetUpPr fitToPage="1"/>
  </sheetPr>
  <dimension ref="B3:G13"/>
  <sheetViews>
    <sheetView showGridLines="0" workbookViewId="0">
      <pane ySplit="3" topLeftCell="A4" activePane="bottomLeft" state="frozen"/>
      <selection activeCell="D7" sqref="D7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5" bestFit="1" customWidth="1"/>
    <col min="4" max="4" width="25.7109375" customWidth="1"/>
    <col min="5" max="5" width="21.140625" customWidth="1"/>
    <col min="6" max="6" width="9.28515625" customWidth="1"/>
    <col min="7" max="7" width="13.42578125" customWidth="1"/>
  </cols>
  <sheetData>
    <row r="3" spans="2:7" x14ac:dyDescent="0.25">
      <c r="B3" t="s">
        <v>48</v>
      </c>
      <c r="C3" t="s">
        <v>0</v>
      </c>
      <c r="D3" t="s">
        <v>204</v>
      </c>
      <c r="E3" t="s">
        <v>236</v>
      </c>
      <c r="F3" t="s">
        <v>237</v>
      </c>
      <c r="G3" t="s">
        <v>238</v>
      </c>
    </row>
    <row r="4" spans="2:7" x14ac:dyDescent="0.25">
      <c r="B4">
        <v>0</v>
      </c>
      <c r="C4">
        <v>1</v>
      </c>
      <c r="D4" t="s">
        <v>233</v>
      </c>
      <c r="F4">
        <v>0</v>
      </c>
    </row>
    <row r="5" spans="2:7" x14ac:dyDescent="0.25">
      <c r="B5">
        <v>1</v>
      </c>
      <c r="C5">
        <v>2</v>
      </c>
      <c r="D5" t="s">
        <v>20</v>
      </c>
      <c r="E5" s="3" t="s">
        <v>233</v>
      </c>
      <c r="F5">
        <v>1</v>
      </c>
    </row>
    <row r="6" spans="2:7" x14ac:dyDescent="0.25">
      <c r="B6">
        <v>2</v>
      </c>
      <c r="C6">
        <v>3</v>
      </c>
      <c r="D6" t="s">
        <v>37</v>
      </c>
      <c r="E6" s="3" t="s">
        <v>233</v>
      </c>
      <c r="F6">
        <v>1</v>
      </c>
    </row>
    <row r="7" spans="2:7" x14ac:dyDescent="0.25">
      <c r="B7">
        <v>3</v>
      </c>
      <c r="C7">
        <v>4</v>
      </c>
      <c r="D7" t="s">
        <v>21</v>
      </c>
      <c r="E7" s="3" t="s">
        <v>20</v>
      </c>
      <c r="F7">
        <v>2</v>
      </c>
    </row>
    <row r="8" spans="2:7" x14ac:dyDescent="0.25">
      <c r="B8">
        <v>4</v>
      </c>
      <c r="C8">
        <v>5</v>
      </c>
      <c r="D8" t="s">
        <v>25</v>
      </c>
      <c r="E8" s="3" t="s">
        <v>20</v>
      </c>
      <c r="F8">
        <v>2</v>
      </c>
    </row>
    <row r="9" spans="2:7" x14ac:dyDescent="0.25">
      <c r="B9">
        <v>5</v>
      </c>
      <c r="C9">
        <v>6</v>
      </c>
      <c r="D9" t="s">
        <v>29</v>
      </c>
      <c r="E9" s="3" t="s">
        <v>20</v>
      </c>
      <c r="F9">
        <v>2</v>
      </c>
    </row>
    <row r="10" spans="2:7" x14ac:dyDescent="0.25">
      <c r="B10">
        <v>6</v>
      </c>
      <c r="C10">
        <v>7</v>
      </c>
      <c r="D10" t="s">
        <v>33</v>
      </c>
      <c r="E10" s="3" t="s">
        <v>20</v>
      </c>
      <c r="F10">
        <v>2</v>
      </c>
    </row>
    <row r="11" spans="2:7" x14ac:dyDescent="0.25">
      <c r="B11">
        <v>7</v>
      </c>
      <c r="C11">
        <v>8</v>
      </c>
      <c r="D11" t="s">
        <v>38</v>
      </c>
      <c r="E11" s="3" t="s">
        <v>37</v>
      </c>
      <c r="F11">
        <v>2</v>
      </c>
    </row>
    <row r="12" spans="2:7" x14ac:dyDescent="0.25">
      <c r="B12">
        <v>8</v>
      </c>
      <c r="C12">
        <v>9</v>
      </c>
      <c r="D12" t="s">
        <v>41</v>
      </c>
      <c r="E12" s="3" t="s">
        <v>37</v>
      </c>
      <c r="F12">
        <v>2</v>
      </c>
    </row>
    <row r="13" spans="2:7" x14ac:dyDescent="0.25">
      <c r="B13">
        <v>9</v>
      </c>
      <c r="C13">
        <v>10</v>
      </c>
      <c r="D13" t="s">
        <v>44</v>
      </c>
      <c r="E13" s="3" t="s">
        <v>37</v>
      </c>
      <c r="F13">
        <v>2</v>
      </c>
    </row>
  </sheetData>
  <conditionalFormatting sqref="D4:D13">
    <cfRule type="expression" dxfId="3" priority="1">
      <formula>ISBLANK(D4)</formula>
    </cfRule>
  </conditionalFormatting>
  <dataValidations count="5">
    <dataValidation allowBlank="1" showInputMessage="1" showErrorMessage="1" sqref="A1" xr:uid="{00000000-0002-0000-0900-000000000000}"/>
    <dataValidation type="whole" allowBlank="1" showInputMessage="1" showErrorMessage="1" errorTitle="Datatype Control" error="The column requires values of the int datatype." sqref="C4:C13 G4:G13" xr:uid="{00000000-0002-0000-0900-000001000000}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255) datatype." sqref="D4:D13" xr:uid="{00000000-0002-0000-0900-000002000000}">
      <formula1>255</formula1>
    </dataValidation>
    <dataValidation type="whole" allowBlank="1" showInputMessage="1" showErrorMessage="1" errorTitle="Datatype Control" error="The column requires values of the tinyint datatype." sqref="F4:F13" xr:uid="{00000000-0002-0000-0900-000003000000}">
      <formula1>0</formula1>
      <formula2>255</formula2>
    </dataValidation>
    <dataValidation type="list" allowBlank="1" showInputMessage="1" showErrorMessage="1" sqref="E4:E13" xr:uid="{5A937235-A25D-4D85-A48A-3961996B04F4}">
      <formula1>INDIRECT("vl_s05_product_categories_id_category1[category]")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9">
    <tabColor rgb="FF002060"/>
    <pageSetUpPr fitToPage="1"/>
  </sheetPr>
  <dimension ref="B3:D8"/>
  <sheetViews>
    <sheetView showGridLines="0" workbookViewId="0">
      <pane ySplit="3" topLeftCell="A4" activePane="bottomLeft" state="frozen"/>
      <selection activeCell="D7" sqref="D7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5" bestFit="1" customWidth="1"/>
    <col min="4" max="4" width="14.28515625" customWidth="1"/>
  </cols>
  <sheetData>
    <row r="3" spans="2:4" x14ac:dyDescent="0.25">
      <c r="B3" t="s">
        <v>48</v>
      </c>
      <c r="C3" t="s">
        <v>0</v>
      </c>
      <c r="D3" t="s">
        <v>201</v>
      </c>
    </row>
    <row r="4" spans="2:4" x14ac:dyDescent="0.25">
      <c r="B4">
        <v>0</v>
      </c>
      <c r="C4">
        <v>1</v>
      </c>
      <c r="D4" t="s">
        <v>22</v>
      </c>
    </row>
    <row r="5" spans="2:4" x14ac:dyDescent="0.25">
      <c r="B5">
        <v>1</v>
      </c>
      <c r="C5">
        <v>2</v>
      </c>
      <c r="D5" t="s">
        <v>26</v>
      </c>
    </row>
    <row r="6" spans="2:4" x14ac:dyDescent="0.25">
      <c r="B6">
        <v>2</v>
      </c>
      <c r="C6">
        <v>3</v>
      </c>
      <c r="D6" t="s">
        <v>30</v>
      </c>
    </row>
    <row r="7" spans="2:4" x14ac:dyDescent="0.25">
      <c r="B7">
        <v>3</v>
      </c>
      <c r="C7">
        <v>4</v>
      </c>
      <c r="D7" t="s">
        <v>45</v>
      </c>
    </row>
    <row r="8" spans="2:4" x14ac:dyDescent="0.25">
      <c r="B8">
        <v>4</v>
      </c>
      <c r="C8">
        <v>5</v>
      </c>
      <c r="D8" t="s">
        <v>34</v>
      </c>
    </row>
  </sheetData>
  <conditionalFormatting sqref="D4:D8">
    <cfRule type="expression" dxfId="2" priority="1">
      <formula>ISBLANK(D4)</formula>
    </cfRule>
  </conditionalFormatting>
  <dataValidations count="3">
    <dataValidation allowBlank="1" showInputMessage="1" showErrorMessage="1" sqref="A1" xr:uid="{00000000-0002-0000-0A00-000000000000}"/>
    <dataValidation type="whole" allowBlank="1" showInputMessage="1" showErrorMessage="1" errorTitle="Datatype Control" error="The column requires values of the int datatype." sqref="C4:C8" xr:uid="{00000000-0002-0000-0A00-000001000000}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255) datatype." sqref="D4:D8" xr:uid="{00000000-0002-0000-0A00-000002000000}">
      <formula1>255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20">
    <tabColor rgb="FF002060"/>
    <pageSetUpPr fitToPage="1"/>
  </sheetPr>
  <dimension ref="B3:D4"/>
  <sheetViews>
    <sheetView showGridLines="0" workbookViewId="0">
      <pane ySplit="3" topLeftCell="A4" activePane="bottomLeft" state="frozen"/>
      <selection activeCell="D7" sqref="D7"/>
      <selection pane="bottomLeft" activeCell="D4" sqref="D4"/>
    </sheetView>
  </sheetViews>
  <sheetFormatPr defaultRowHeight="15" x14ac:dyDescent="0.25"/>
  <cols>
    <col min="1" max="1" width="2.5703125" customWidth="1"/>
    <col min="2" max="2" width="12.42578125" hidden="1" customWidth="1"/>
    <col min="3" max="3" width="5" bestFit="1" customWidth="1"/>
    <col min="4" max="4" width="24" customWidth="1"/>
  </cols>
  <sheetData>
    <row r="3" spans="2:4" x14ac:dyDescent="0.25">
      <c r="B3" t="s">
        <v>48</v>
      </c>
      <c r="C3" t="s">
        <v>0</v>
      </c>
      <c r="D3" t="s">
        <v>205</v>
      </c>
    </row>
    <row r="4" spans="2:4" x14ac:dyDescent="0.25">
      <c r="B4">
        <v>0</v>
      </c>
      <c r="C4">
        <v>1</v>
      </c>
      <c r="D4" t="s">
        <v>83</v>
      </c>
    </row>
  </sheetData>
  <conditionalFormatting sqref="C4">
    <cfRule type="expression" dxfId="1" priority="1">
      <formula>ISBLANK(C4)</formula>
    </cfRule>
  </conditionalFormatting>
  <conditionalFormatting sqref="D4">
    <cfRule type="expression" dxfId="0" priority="2">
      <formula>ISBLANK(D4)</formula>
    </cfRule>
  </conditionalFormatting>
  <dataValidations count="3">
    <dataValidation allowBlank="1" showInputMessage="1" showErrorMessage="1" sqref="A1" xr:uid="{00000000-0002-0000-0B00-000000000000}"/>
    <dataValidation type="whole" allowBlank="1" showInputMessage="1" showErrorMessage="1" errorTitle="Datatype Control" error="The column requires values of the int datatype." sqref="C4" xr:uid="{00000000-0002-0000-0B00-000001000000}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255) datatype." sqref="D4" xr:uid="{00000000-0002-0000-0B00-000002000000}">
      <formula1>255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21">
    <tabColor theme="1"/>
    <pageSetUpPr fitToPage="1"/>
  </sheetPr>
  <dimension ref="B3:J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17.28515625" bestFit="1" customWidth="1"/>
    <col min="4" max="4" width="20.140625" bestFit="1" customWidth="1"/>
    <col min="5" max="5" width="13.85546875" bestFit="1" customWidth="1"/>
    <col min="6" max="6" width="14.42578125" bestFit="1" customWidth="1"/>
    <col min="7" max="8" width="24.42578125" bestFit="1" customWidth="1"/>
    <col min="9" max="9" width="23.42578125" bestFit="1" customWidth="1"/>
    <col min="10" max="10" width="5.140625" bestFit="1" customWidth="1"/>
  </cols>
  <sheetData>
    <row r="3" spans="2:10" x14ac:dyDescent="0.25">
      <c r="B3" t="s">
        <v>48</v>
      </c>
      <c r="C3" t="s">
        <v>303</v>
      </c>
      <c r="D3" t="s">
        <v>304</v>
      </c>
      <c r="E3" t="s">
        <v>305</v>
      </c>
      <c r="F3" t="s">
        <v>306</v>
      </c>
      <c r="G3" t="s">
        <v>307</v>
      </c>
      <c r="H3" t="s">
        <v>308</v>
      </c>
      <c r="I3" t="s">
        <v>309</v>
      </c>
      <c r="J3" t="s">
        <v>0</v>
      </c>
    </row>
    <row r="4" spans="2:10" x14ac:dyDescent="0.25">
      <c r="B4">
        <v>0</v>
      </c>
      <c r="C4" t="s">
        <v>403</v>
      </c>
      <c r="D4" t="s">
        <v>222</v>
      </c>
      <c r="E4" t="s">
        <v>19</v>
      </c>
      <c r="F4" t="s">
        <v>52</v>
      </c>
      <c r="G4" t="s">
        <v>424</v>
      </c>
      <c r="H4" t="s">
        <v>424</v>
      </c>
      <c r="I4" t="s">
        <v>424</v>
      </c>
      <c r="J4" s="59">
        <v>6</v>
      </c>
    </row>
  </sheetData>
  <phoneticPr fontId="16" type="noConversion"/>
  <dataValidations count="2">
    <dataValidation allowBlank="1" showInputMessage="1" showErrorMessage="1" sqref="A1" xr:uid="{3865B4C8-7396-4AE4-AE23-18053E72ED3C}"/>
    <dataValidation type="whole" errorStyle="warning" allowBlank="1" showInputMessage="1" showErrorMessage="1" errorTitle="Data Type Control" error="The column requires values of the int data type." sqref="J4" xr:uid="{3DD099EC-0B73-4283-A18A-DDAD13A6A880}">
      <formula1>-2147483648</formula1>
      <formula2>2147483647</formula2>
    </dataValidation>
  </dataValidations>
  <pageMargins left="0.7" right="0.7" top="0.75" bottom="0.75" header="0.3" footer="0.3"/>
  <pageSetup scale="65" orientation="portrait"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22">
    <tabColor theme="1"/>
    <pageSetUpPr fitToPage="1"/>
  </sheetPr>
  <dimension ref="B3:N7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4" width="17.28515625" bestFit="1" customWidth="1"/>
    <col min="5" max="5" width="24.28515625" bestFit="1" customWidth="1"/>
    <col min="6" max="6" width="18.5703125" bestFit="1" customWidth="1"/>
    <col min="7" max="7" width="16.5703125" bestFit="1" customWidth="1"/>
    <col min="8" max="8" width="20.42578125" bestFit="1" customWidth="1"/>
    <col min="9" max="9" width="36" bestFit="1" customWidth="1"/>
    <col min="10" max="10" width="17" bestFit="1" customWidth="1"/>
    <col min="11" max="11" width="31.140625" customWidth="1"/>
    <col min="12" max="12" width="22.42578125" bestFit="1" customWidth="1"/>
    <col min="13" max="13" width="16.140625" bestFit="1" customWidth="1"/>
    <col min="14" max="14" width="20.28515625" bestFit="1" customWidth="1"/>
  </cols>
  <sheetData>
    <row r="3" spans="2:14" x14ac:dyDescent="0.25">
      <c r="B3" t="s">
        <v>48</v>
      </c>
      <c r="C3" t="s">
        <v>0</v>
      </c>
      <c r="D3" t="s">
        <v>303</v>
      </c>
      <c r="E3" t="s">
        <v>304</v>
      </c>
      <c r="F3" t="s">
        <v>310</v>
      </c>
      <c r="G3" t="s">
        <v>311</v>
      </c>
      <c r="H3" t="s">
        <v>312</v>
      </c>
      <c r="I3" t="s">
        <v>313</v>
      </c>
      <c r="J3" t="s">
        <v>314</v>
      </c>
      <c r="K3" t="s">
        <v>315</v>
      </c>
      <c r="L3" t="s">
        <v>316</v>
      </c>
      <c r="M3" t="s">
        <v>317</v>
      </c>
      <c r="N3" t="s">
        <v>318</v>
      </c>
    </row>
    <row r="4" spans="2:14" x14ac:dyDescent="0.25">
      <c r="B4">
        <v>0</v>
      </c>
      <c r="C4">
        <v>208</v>
      </c>
      <c r="D4" t="s">
        <v>403</v>
      </c>
      <c r="E4" t="s">
        <v>221</v>
      </c>
      <c r="G4" t="s">
        <v>59</v>
      </c>
      <c r="H4" t="s">
        <v>403</v>
      </c>
      <c r="I4" t="s">
        <v>319</v>
      </c>
      <c r="J4" t="s">
        <v>12</v>
      </c>
      <c r="L4" t="s">
        <v>169</v>
      </c>
      <c r="M4">
        <v>11</v>
      </c>
      <c r="N4" s="58"/>
    </row>
    <row r="5" spans="2:14" x14ac:dyDescent="0.25">
      <c r="B5">
        <v>1</v>
      </c>
      <c r="C5">
        <v>209</v>
      </c>
      <c r="D5" t="s">
        <v>403</v>
      </c>
      <c r="E5" t="s">
        <v>350</v>
      </c>
      <c r="G5" t="s">
        <v>59</v>
      </c>
      <c r="H5" t="s">
        <v>403</v>
      </c>
      <c r="I5" t="s">
        <v>370</v>
      </c>
      <c r="J5" t="s">
        <v>178</v>
      </c>
      <c r="M5">
        <v>22</v>
      </c>
      <c r="N5" s="58"/>
    </row>
    <row r="6" spans="2:14" x14ac:dyDescent="0.25">
      <c r="B6">
        <v>2</v>
      </c>
      <c r="C6">
        <v>210</v>
      </c>
      <c r="D6" t="s">
        <v>403</v>
      </c>
      <c r="E6" t="s">
        <v>350</v>
      </c>
      <c r="G6" t="s">
        <v>59</v>
      </c>
      <c r="H6" t="s">
        <v>403</v>
      </c>
      <c r="I6" t="s">
        <v>373</v>
      </c>
      <c r="J6" t="s">
        <v>179</v>
      </c>
      <c r="M6">
        <v>23</v>
      </c>
      <c r="N6" s="58"/>
    </row>
    <row r="7" spans="2:14" x14ac:dyDescent="0.25">
      <c r="B7">
        <v>3</v>
      </c>
      <c r="C7">
        <v>211</v>
      </c>
      <c r="D7" t="s">
        <v>403</v>
      </c>
      <c r="E7" t="s">
        <v>350</v>
      </c>
      <c r="G7" t="s">
        <v>59</v>
      </c>
      <c r="H7" t="s">
        <v>403</v>
      </c>
      <c r="I7" t="s">
        <v>1130</v>
      </c>
      <c r="J7" t="s">
        <v>181</v>
      </c>
      <c r="M7">
        <v>30</v>
      </c>
      <c r="N7" s="58"/>
    </row>
    <row r="8" spans="2:14" x14ac:dyDescent="0.25">
      <c r="B8">
        <v>4</v>
      </c>
      <c r="C8">
        <v>212</v>
      </c>
      <c r="D8" t="s">
        <v>403</v>
      </c>
      <c r="E8" t="s">
        <v>350</v>
      </c>
      <c r="G8" t="s">
        <v>59</v>
      </c>
      <c r="H8" t="s">
        <v>403</v>
      </c>
      <c r="I8" t="s">
        <v>368</v>
      </c>
      <c r="J8" t="s">
        <v>178</v>
      </c>
      <c r="L8" t="s">
        <v>177</v>
      </c>
      <c r="M8">
        <v>32</v>
      </c>
      <c r="N8" s="58"/>
    </row>
    <row r="9" spans="2:14" x14ac:dyDescent="0.25">
      <c r="B9">
        <v>5</v>
      </c>
      <c r="C9">
        <v>213</v>
      </c>
      <c r="D9" t="s">
        <v>403</v>
      </c>
      <c r="E9" t="s">
        <v>350</v>
      </c>
      <c r="G9" t="s">
        <v>59</v>
      </c>
      <c r="H9" t="s">
        <v>403</v>
      </c>
      <c r="I9" t="s">
        <v>371</v>
      </c>
      <c r="J9" t="s">
        <v>179</v>
      </c>
      <c r="L9" t="s">
        <v>177</v>
      </c>
      <c r="M9">
        <v>33</v>
      </c>
      <c r="N9" s="58"/>
    </row>
    <row r="10" spans="2:14" x14ac:dyDescent="0.25">
      <c r="B10">
        <v>6</v>
      </c>
      <c r="C10">
        <v>214</v>
      </c>
      <c r="D10" t="s">
        <v>403</v>
      </c>
      <c r="E10" t="s">
        <v>65</v>
      </c>
      <c r="G10" t="s">
        <v>59</v>
      </c>
      <c r="H10" t="s">
        <v>403</v>
      </c>
      <c r="I10" t="s">
        <v>320</v>
      </c>
      <c r="J10" t="s">
        <v>12</v>
      </c>
      <c r="L10" t="s">
        <v>169</v>
      </c>
      <c r="M10">
        <v>11</v>
      </c>
      <c r="N10" s="58">
        <v>0</v>
      </c>
    </row>
    <row r="11" spans="2:14" x14ac:dyDescent="0.25">
      <c r="B11">
        <v>7</v>
      </c>
      <c r="C11">
        <v>215</v>
      </c>
      <c r="D11" t="s">
        <v>403</v>
      </c>
      <c r="E11" t="s">
        <v>65</v>
      </c>
      <c r="G11" t="s">
        <v>59</v>
      </c>
      <c r="H11" t="s">
        <v>403</v>
      </c>
      <c r="I11" t="s">
        <v>321</v>
      </c>
      <c r="J11" t="s">
        <v>12</v>
      </c>
      <c r="L11" t="s">
        <v>169</v>
      </c>
      <c r="M11">
        <v>12</v>
      </c>
      <c r="N11" s="58">
        <v>0</v>
      </c>
    </row>
    <row r="12" spans="2:14" x14ac:dyDescent="0.25">
      <c r="B12">
        <v>8</v>
      </c>
      <c r="C12">
        <v>216</v>
      </c>
      <c r="D12" t="s">
        <v>403</v>
      </c>
      <c r="E12" t="s">
        <v>65</v>
      </c>
      <c r="G12" t="s">
        <v>59</v>
      </c>
      <c r="H12" t="s">
        <v>403</v>
      </c>
      <c r="I12" t="s">
        <v>1130</v>
      </c>
      <c r="J12" t="s">
        <v>181</v>
      </c>
      <c r="M12">
        <v>30</v>
      </c>
      <c r="N12" s="58"/>
    </row>
    <row r="13" spans="2:14" x14ac:dyDescent="0.25">
      <c r="B13">
        <v>9</v>
      </c>
      <c r="C13">
        <v>217</v>
      </c>
      <c r="D13" t="s">
        <v>403</v>
      </c>
      <c r="E13" t="s">
        <v>65</v>
      </c>
      <c r="G13" t="s">
        <v>59</v>
      </c>
      <c r="H13" t="s">
        <v>403</v>
      </c>
      <c r="I13" t="s">
        <v>322</v>
      </c>
      <c r="J13" t="s">
        <v>12</v>
      </c>
      <c r="M13">
        <v>31</v>
      </c>
      <c r="N13" s="58">
        <v>0</v>
      </c>
    </row>
    <row r="14" spans="2:14" x14ac:dyDescent="0.25">
      <c r="B14">
        <v>10</v>
      </c>
      <c r="C14">
        <v>218</v>
      </c>
      <c r="D14" t="s">
        <v>403</v>
      </c>
      <c r="E14" t="s">
        <v>65</v>
      </c>
      <c r="G14" t="s">
        <v>59</v>
      </c>
      <c r="H14" t="s">
        <v>403</v>
      </c>
      <c r="I14" t="s">
        <v>368</v>
      </c>
      <c r="J14" t="s">
        <v>178</v>
      </c>
      <c r="L14" t="s">
        <v>177</v>
      </c>
      <c r="M14">
        <v>32</v>
      </c>
      <c r="N14" s="58"/>
    </row>
    <row r="15" spans="2:14" x14ac:dyDescent="0.25">
      <c r="B15">
        <v>11</v>
      </c>
      <c r="C15">
        <v>219</v>
      </c>
      <c r="D15" t="s">
        <v>403</v>
      </c>
      <c r="E15" t="s">
        <v>65</v>
      </c>
      <c r="G15" t="s">
        <v>59</v>
      </c>
      <c r="H15" t="s">
        <v>403</v>
      </c>
      <c r="I15" t="s">
        <v>371</v>
      </c>
      <c r="J15" t="s">
        <v>179</v>
      </c>
      <c r="L15" t="s">
        <v>177</v>
      </c>
      <c r="M15">
        <v>33</v>
      </c>
      <c r="N15" s="58"/>
    </row>
    <row r="16" spans="2:14" x14ac:dyDescent="0.25">
      <c r="B16">
        <v>12</v>
      </c>
      <c r="C16">
        <v>220</v>
      </c>
      <c r="D16" t="s">
        <v>403</v>
      </c>
      <c r="E16" t="s">
        <v>155</v>
      </c>
      <c r="G16" t="s">
        <v>59</v>
      </c>
      <c r="H16" t="s">
        <v>403</v>
      </c>
      <c r="I16" t="s">
        <v>320</v>
      </c>
      <c r="J16" t="s">
        <v>12</v>
      </c>
      <c r="L16" t="s">
        <v>169</v>
      </c>
      <c r="M16">
        <v>11</v>
      </c>
      <c r="N16" s="58">
        <v>0</v>
      </c>
    </row>
    <row r="17" spans="2:14" x14ac:dyDescent="0.25">
      <c r="B17">
        <v>13</v>
      </c>
      <c r="C17">
        <v>221</v>
      </c>
      <c r="D17" t="s">
        <v>403</v>
      </c>
      <c r="E17" t="s">
        <v>155</v>
      </c>
      <c r="G17" t="s">
        <v>59</v>
      </c>
      <c r="H17" t="s">
        <v>403</v>
      </c>
      <c r="I17" t="s">
        <v>321</v>
      </c>
      <c r="J17" t="s">
        <v>12</v>
      </c>
      <c r="L17" t="s">
        <v>169</v>
      </c>
      <c r="M17">
        <v>12</v>
      </c>
      <c r="N17" s="58">
        <v>0</v>
      </c>
    </row>
    <row r="18" spans="2:14" x14ac:dyDescent="0.25">
      <c r="B18">
        <v>14</v>
      </c>
      <c r="C18">
        <v>222</v>
      </c>
      <c r="D18" t="s">
        <v>403</v>
      </c>
      <c r="E18" t="s">
        <v>155</v>
      </c>
      <c r="G18" t="s">
        <v>59</v>
      </c>
      <c r="H18" t="s">
        <v>403</v>
      </c>
      <c r="I18" t="s">
        <v>1130</v>
      </c>
      <c r="J18" t="s">
        <v>181</v>
      </c>
      <c r="M18">
        <v>30</v>
      </c>
      <c r="N18" s="58"/>
    </row>
    <row r="19" spans="2:14" x14ac:dyDescent="0.25">
      <c r="B19">
        <v>15</v>
      </c>
      <c r="C19">
        <v>223</v>
      </c>
      <c r="D19" t="s">
        <v>403</v>
      </c>
      <c r="E19" t="s">
        <v>155</v>
      </c>
      <c r="G19" t="s">
        <v>59</v>
      </c>
      <c r="H19" t="s">
        <v>403</v>
      </c>
      <c r="I19" t="s">
        <v>322</v>
      </c>
      <c r="J19" t="s">
        <v>12</v>
      </c>
      <c r="M19">
        <v>31</v>
      </c>
      <c r="N19" s="58">
        <v>0</v>
      </c>
    </row>
    <row r="20" spans="2:14" x14ac:dyDescent="0.25">
      <c r="B20">
        <v>16</v>
      </c>
      <c r="C20">
        <v>224</v>
      </c>
      <c r="D20" t="s">
        <v>403</v>
      </c>
      <c r="E20" t="s">
        <v>155</v>
      </c>
      <c r="G20" t="s">
        <v>59</v>
      </c>
      <c r="H20" t="s">
        <v>403</v>
      </c>
      <c r="I20" t="s">
        <v>368</v>
      </c>
      <c r="J20" t="s">
        <v>178</v>
      </c>
      <c r="L20" t="s">
        <v>177</v>
      </c>
      <c r="M20">
        <v>32</v>
      </c>
      <c r="N20" s="58"/>
    </row>
    <row r="21" spans="2:14" x14ac:dyDescent="0.25">
      <c r="B21">
        <v>17</v>
      </c>
      <c r="C21">
        <v>225</v>
      </c>
      <c r="D21" t="s">
        <v>403</v>
      </c>
      <c r="E21" t="s">
        <v>155</v>
      </c>
      <c r="G21" t="s">
        <v>59</v>
      </c>
      <c r="H21" t="s">
        <v>403</v>
      </c>
      <c r="I21" t="s">
        <v>371</v>
      </c>
      <c r="J21" t="s">
        <v>179</v>
      </c>
      <c r="L21" t="s">
        <v>177</v>
      </c>
      <c r="M21">
        <v>33</v>
      </c>
      <c r="N21" s="58"/>
    </row>
    <row r="22" spans="2:14" x14ac:dyDescent="0.25">
      <c r="B22">
        <v>18</v>
      </c>
      <c r="C22">
        <v>226</v>
      </c>
      <c r="D22" t="s">
        <v>403</v>
      </c>
      <c r="E22" t="s">
        <v>124</v>
      </c>
      <c r="G22" t="s">
        <v>59</v>
      </c>
      <c r="H22" t="s">
        <v>403</v>
      </c>
      <c r="I22" t="s">
        <v>368</v>
      </c>
      <c r="J22" t="s">
        <v>178</v>
      </c>
      <c r="L22" t="s">
        <v>177</v>
      </c>
      <c r="M22">
        <v>32</v>
      </c>
      <c r="N22" s="58"/>
    </row>
    <row r="23" spans="2:14" x14ac:dyDescent="0.25">
      <c r="B23">
        <v>19</v>
      </c>
      <c r="C23">
        <v>227</v>
      </c>
      <c r="D23" t="s">
        <v>403</v>
      </c>
      <c r="E23" t="s">
        <v>124</v>
      </c>
      <c r="G23" t="s">
        <v>59</v>
      </c>
      <c r="H23" t="s">
        <v>403</v>
      </c>
      <c r="I23" t="s">
        <v>371</v>
      </c>
      <c r="J23" t="s">
        <v>179</v>
      </c>
      <c r="L23" t="s">
        <v>177</v>
      </c>
      <c r="M23">
        <v>33</v>
      </c>
      <c r="N23" s="58"/>
    </row>
    <row r="24" spans="2:14" x14ac:dyDescent="0.25">
      <c r="B24">
        <v>20</v>
      </c>
      <c r="C24">
        <v>228</v>
      </c>
      <c r="D24" t="s">
        <v>403</v>
      </c>
      <c r="E24" t="s">
        <v>351</v>
      </c>
      <c r="G24" t="s">
        <v>59</v>
      </c>
      <c r="H24" t="s">
        <v>403</v>
      </c>
      <c r="I24" t="s">
        <v>369</v>
      </c>
      <c r="J24" t="s">
        <v>178</v>
      </c>
      <c r="M24">
        <v>22</v>
      </c>
      <c r="N24" s="58"/>
    </row>
    <row r="25" spans="2:14" x14ac:dyDescent="0.25">
      <c r="B25">
        <v>21</v>
      </c>
      <c r="C25">
        <v>229</v>
      </c>
      <c r="D25" t="s">
        <v>403</v>
      </c>
      <c r="E25" t="s">
        <v>351</v>
      </c>
      <c r="G25" t="s">
        <v>59</v>
      </c>
      <c r="H25" t="s">
        <v>403</v>
      </c>
      <c r="I25" t="s">
        <v>372</v>
      </c>
      <c r="J25" t="s">
        <v>179</v>
      </c>
      <c r="M25">
        <v>23</v>
      </c>
      <c r="N25" s="58"/>
    </row>
    <row r="26" spans="2:14" x14ac:dyDescent="0.25">
      <c r="B26">
        <v>22</v>
      </c>
      <c r="C26">
        <v>230</v>
      </c>
      <c r="D26" t="s">
        <v>403</v>
      </c>
      <c r="E26" t="s">
        <v>351</v>
      </c>
      <c r="G26" t="s">
        <v>59</v>
      </c>
      <c r="H26" t="s">
        <v>403</v>
      </c>
      <c r="I26" t="s">
        <v>1130</v>
      </c>
      <c r="J26" t="s">
        <v>181</v>
      </c>
      <c r="M26">
        <v>30</v>
      </c>
      <c r="N26" s="58"/>
    </row>
    <row r="27" spans="2:14" x14ac:dyDescent="0.25">
      <c r="B27">
        <v>23</v>
      </c>
      <c r="C27">
        <v>231</v>
      </c>
      <c r="D27" t="s">
        <v>403</v>
      </c>
      <c r="E27" t="s">
        <v>351</v>
      </c>
      <c r="G27" t="s">
        <v>59</v>
      </c>
      <c r="H27" t="s">
        <v>403</v>
      </c>
      <c r="I27" t="s">
        <v>368</v>
      </c>
      <c r="J27" t="s">
        <v>178</v>
      </c>
      <c r="L27" t="s">
        <v>177</v>
      </c>
      <c r="M27">
        <v>32</v>
      </c>
      <c r="N27" s="58"/>
    </row>
    <row r="28" spans="2:14" x14ac:dyDescent="0.25">
      <c r="B28">
        <v>24</v>
      </c>
      <c r="C28">
        <v>232</v>
      </c>
      <c r="D28" t="s">
        <v>403</v>
      </c>
      <c r="E28" t="s">
        <v>351</v>
      </c>
      <c r="G28" t="s">
        <v>59</v>
      </c>
      <c r="H28" t="s">
        <v>403</v>
      </c>
      <c r="I28" t="s">
        <v>371</v>
      </c>
      <c r="J28" t="s">
        <v>179</v>
      </c>
      <c r="L28" t="s">
        <v>177</v>
      </c>
      <c r="M28">
        <v>33</v>
      </c>
      <c r="N28" s="58"/>
    </row>
    <row r="29" spans="2:14" x14ac:dyDescent="0.25">
      <c r="B29">
        <v>25</v>
      </c>
      <c r="C29">
        <v>233</v>
      </c>
      <c r="D29" t="s">
        <v>403</v>
      </c>
      <c r="E29" t="s">
        <v>65</v>
      </c>
      <c r="G29" t="s">
        <v>11</v>
      </c>
      <c r="H29" t="s">
        <v>403</v>
      </c>
      <c r="I29" t="s">
        <v>511</v>
      </c>
      <c r="J29" t="s">
        <v>12</v>
      </c>
      <c r="N29" s="58"/>
    </row>
    <row r="30" spans="2:14" x14ac:dyDescent="0.25">
      <c r="B30">
        <v>26</v>
      </c>
      <c r="C30">
        <v>234</v>
      </c>
      <c r="D30" t="s">
        <v>403</v>
      </c>
      <c r="E30" t="s">
        <v>155</v>
      </c>
      <c r="G30" t="s">
        <v>11</v>
      </c>
      <c r="H30" t="s">
        <v>403</v>
      </c>
      <c r="I30" t="s">
        <v>512</v>
      </c>
      <c r="J30" t="s">
        <v>12</v>
      </c>
      <c r="L30" t="s">
        <v>169</v>
      </c>
      <c r="N30" s="58"/>
    </row>
    <row r="31" spans="2:14" x14ac:dyDescent="0.25">
      <c r="B31">
        <v>27</v>
      </c>
      <c r="C31">
        <v>235</v>
      </c>
      <c r="D31" t="s">
        <v>403</v>
      </c>
      <c r="E31" t="s">
        <v>66</v>
      </c>
      <c r="G31" t="s">
        <v>11</v>
      </c>
      <c r="H31" t="s">
        <v>403</v>
      </c>
      <c r="I31" t="s">
        <v>513</v>
      </c>
      <c r="J31" t="s">
        <v>12</v>
      </c>
      <c r="N31" s="58"/>
    </row>
    <row r="32" spans="2:14" x14ac:dyDescent="0.25">
      <c r="B32">
        <v>28</v>
      </c>
      <c r="C32">
        <v>236</v>
      </c>
      <c r="D32" t="s">
        <v>403</v>
      </c>
      <c r="E32" t="s">
        <v>60</v>
      </c>
      <c r="G32" t="s">
        <v>84</v>
      </c>
      <c r="H32" t="s">
        <v>403</v>
      </c>
      <c r="I32" t="s">
        <v>361</v>
      </c>
      <c r="J32" t="s">
        <v>333</v>
      </c>
      <c r="K32" t="s">
        <v>362</v>
      </c>
      <c r="M32">
        <v>21</v>
      </c>
      <c r="N32" s="58"/>
    </row>
    <row r="33" spans="2:14" x14ac:dyDescent="0.25">
      <c r="B33">
        <v>29</v>
      </c>
      <c r="C33">
        <v>237</v>
      </c>
      <c r="D33" t="s">
        <v>403</v>
      </c>
      <c r="E33" t="s">
        <v>63</v>
      </c>
      <c r="G33" t="s">
        <v>84</v>
      </c>
      <c r="H33" t="s">
        <v>403</v>
      </c>
      <c r="I33" t="s">
        <v>361</v>
      </c>
      <c r="J33" t="s">
        <v>333</v>
      </c>
      <c r="K33" t="s">
        <v>360</v>
      </c>
      <c r="M33">
        <v>21</v>
      </c>
      <c r="N33" s="58"/>
    </row>
    <row r="34" spans="2:14" x14ac:dyDescent="0.25">
      <c r="B34">
        <v>30</v>
      </c>
      <c r="C34">
        <v>238</v>
      </c>
      <c r="D34" t="s">
        <v>403</v>
      </c>
      <c r="E34" t="s">
        <v>66</v>
      </c>
      <c r="G34" t="s">
        <v>84</v>
      </c>
      <c r="H34" t="s">
        <v>403</v>
      </c>
      <c r="I34" t="s">
        <v>323</v>
      </c>
      <c r="J34" t="s">
        <v>12</v>
      </c>
      <c r="L34" t="s">
        <v>169</v>
      </c>
      <c r="M34">
        <v>11</v>
      </c>
      <c r="N34" s="58">
        <v>1</v>
      </c>
    </row>
    <row r="35" spans="2:14" x14ac:dyDescent="0.25">
      <c r="B35">
        <v>31</v>
      </c>
      <c r="C35">
        <v>239</v>
      </c>
      <c r="D35" t="s">
        <v>403</v>
      </c>
      <c r="E35" t="s">
        <v>66</v>
      </c>
      <c r="G35" t="s">
        <v>84</v>
      </c>
      <c r="H35" t="s">
        <v>403</v>
      </c>
      <c r="I35" t="s">
        <v>352</v>
      </c>
      <c r="J35" t="s">
        <v>12</v>
      </c>
      <c r="L35" t="s">
        <v>169</v>
      </c>
      <c r="M35">
        <v>12</v>
      </c>
      <c r="N35" s="58">
        <v>1</v>
      </c>
    </row>
    <row r="36" spans="2:14" x14ac:dyDescent="0.25">
      <c r="B36">
        <v>32</v>
      </c>
      <c r="C36">
        <v>240</v>
      </c>
      <c r="D36" t="s">
        <v>403</v>
      </c>
      <c r="E36" t="s">
        <v>66</v>
      </c>
      <c r="G36" t="s">
        <v>84</v>
      </c>
      <c r="H36" t="s">
        <v>403</v>
      </c>
      <c r="I36" t="s">
        <v>1131</v>
      </c>
      <c r="J36" t="s">
        <v>181</v>
      </c>
      <c r="M36">
        <v>20</v>
      </c>
      <c r="N36" s="58"/>
    </row>
    <row r="37" spans="2:14" x14ac:dyDescent="0.25">
      <c r="B37">
        <v>33</v>
      </c>
      <c r="C37">
        <v>241</v>
      </c>
      <c r="D37" t="s">
        <v>403</v>
      </c>
      <c r="E37" t="s">
        <v>66</v>
      </c>
      <c r="G37" t="s">
        <v>84</v>
      </c>
      <c r="H37" t="s">
        <v>403</v>
      </c>
      <c r="I37" t="s">
        <v>361</v>
      </c>
      <c r="J37" t="s">
        <v>333</v>
      </c>
      <c r="K37" t="s">
        <v>360</v>
      </c>
      <c r="M37">
        <v>21</v>
      </c>
      <c r="N37" s="58"/>
    </row>
    <row r="38" spans="2:14" x14ac:dyDescent="0.25">
      <c r="B38">
        <v>34</v>
      </c>
      <c r="C38">
        <v>242</v>
      </c>
      <c r="D38" t="s">
        <v>403</v>
      </c>
      <c r="E38" t="s">
        <v>65</v>
      </c>
      <c r="G38" t="s">
        <v>175</v>
      </c>
      <c r="J38" t="s">
        <v>926</v>
      </c>
      <c r="N38" s="58"/>
    </row>
    <row r="39" spans="2:14" x14ac:dyDescent="0.25">
      <c r="B39">
        <v>35</v>
      </c>
      <c r="C39">
        <v>243</v>
      </c>
      <c r="D39" t="s">
        <v>403</v>
      </c>
      <c r="E39" t="s">
        <v>65</v>
      </c>
      <c r="F39" t="s">
        <v>3</v>
      </c>
      <c r="G39" t="s">
        <v>345</v>
      </c>
      <c r="J39" t="s">
        <v>926</v>
      </c>
      <c r="N39" s="58"/>
    </row>
    <row r="40" spans="2:14" x14ac:dyDescent="0.25">
      <c r="B40">
        <v>36</v>
      </c>
      <c r="C40">
        <v>244</v>
      </c>
      <c r="D40" t="s">
        <v>403</v>
      </c>
      <c r="E40" t="s">
        <v>65</v>
      </c>
      <c r="F40" t="s">
        <v>8</v>
      </c>
      <c r="G40" t="s">
        <v>345</v>
      </c>
      <c r="J40" t="s">
        <v>926</v>
      </c>
      <c r="N40" s="58"/>
    </row>
    <row r="41" spans="2:14" x14ac:dyDescent="0.25">
      <c r="B41">
        <v>37</v>
      </c>
      <c r="C41">
        <v>245</v>
      </c>
      <c r="D41" t="s">
        <v>403</v>
      </c>
      <c r="E41" t="s">
        <v>65</v>
      </c>
      <c r="F41" t="s">
        <v>69</v>
      </c>
      <c r="G41" t="s">
        <v>345</v>
      </c>
      <c r="J41" t="s">
        <v>926</v>
      </c>
      <c r="N41" s="58"/>
    </row>
    <row r="42" spans="2:14" x14ac:dyDescent="0.25">
      <c r="B42">
        <v>38</v>
      </c>
      <c r="C42">
        <v>246</v>
      </c>
      <c r="D42" t="s">
        <v>403</v>
      </c>
      <c r="E42" t="s">
        <v>65</v>
      </c>
      <c r="F42" t="s">
        <v>184</v>
      </c>
      <c r="G42" t="s">
        <v>345</v>
      </c>
      <c r="J42" t="s">
        <v>926</v>
      </c>
      <c r="N42" s="58"/>
    </row>
    <row r="43" spans="2:14" x14ac:dyDescent="0.25">
      <c r="B43">
        <v>39</v>
      </c>
      <c r="C43">
        <v>247</v>
      </c>
      <c r="D43" t="s">
        <v>403</v>
      </c>
      <c r="E43" t="s">
        <v>65</v>
      </c>
      <c r="F43" t="s">
        <v>183</v>
      </c>
      <c r="G43" t="s">
        <v>345</v>
      </c>
      <c r="J43" t="s">
        <v>926</v>
      </c>
      <c r="N43" s="58"/>
    </row>
    <row r="44" spans="2:14" x14ac:dyDescent="0.25">
      <c r="B44">
        <v>40</v>
      </c>
      <c r="C44">
        <v>248</v>
      </c>
      <c r="D44" t="s">
        <v>403</v>
      </c>
      <c r="E44" t="s">
        <v>65</v>
      </c>
      <c r="F44" t="s">
        <v>224</v>
      </c>
      <c r="G44" t="s">
        <v>345</v>
      </c>
      <c r="J44" t="s">
        <v>926</v>
      </c>
      <c r="N44" s="58"/>
    </row>
    <row r="45" spans="2:14" x14ac:dyDescent="0.25">
      <c r="B45">
        <v>41</v>
      </c>
      <c r="C45">
        <v>249</v>
      </c>
      <c r="D45" t="s">
        <v>403</v>
      </c>
      <c r="E45" t="s">
        <v>65</v>
      </c>
      <c r="F45" t="s">
        <v>67</v>
      </c>
      <c r="G45" t="s">
        <v>345</v>
      </c>
      <c r="J45" t="s">
        <v>926</v>
      </c>
      <c r="N45" s="58"/>
    </row>
    <row r="46" spans="2:14" x14ac:dyDescent="0.25">
      <c r="B46">
        <v>42</v>
      </c>
      <c r="C46">
        <v>250</v>
      </c>
      <c r="D46" t="s">
        <v>403</v>
      </c>
      <c r="E46" t="s">
        <v>155</v>
      </c>
      <c r="G46" t="s">
        <v>170</v>
      </c>
      <c r="J46" t="s">
        <v>926</v>
      </c>
      <c r="N46" s="58"/>
    </row>
    <row r="47" spans="2:14" x14ac:dyDescent="0.25">
      <c r="B47">
        <v>43</v>
      </c>
      <c r="C47">
        <v>251</v>
      </c>
      <c r="D47" t="s">
        <v>403</v>
      </c>
      <c r="E47" t="s">
        <v>350</v>
      </c>
      <c r="F47" t="s">
        <v>71</v>
      </c>
      <c r="G47" t="s">
        <v>324</v>
      </c>
      <c r="H47" t="s">
        <v>403</v>
      </c>
      <c r="I47" t="s">
        <v>79</v>
      </c>
      <c r="J47" t="s">
        <v>12</v>
      </c>
      <c r="N47" s="58"/>
    </row>
    <row r="48" spans="2:14" x14ac:dyDescent="0.25">
      <c r="B48">
        <v>44</v>
      </c>
      <c r="C48">
        <v>252</v>
      </c>
      <c r="D48" t="s">
        <v>403</v>
      </c>
      <c r="E48" t="s">
        <v>65</v>
      </c>
      <c r="F48" t="s">
        <v>1</v>
      </c>
      <c r="G48" t="s">
        <v>324</v>
      </c>
      <c r="H48" t="s">
        <v>403</v>
      </c>
      <c r="I48" t="s">
        <v>53</v>
      </c>
      <c r="J48" t="s">
        <v>12</v>
      </c>
      <c r="N48" s="58"/>
    </row>
    <row r="49" spans="2:14" x14ac:dyDescent="0.25">
      <c r="B49">
        <v>45</v>
      </c>
      <c r="C49">
        <v>253</v>
      </c>
      <c r="D49" t="s">
        <v>403</v>
      </c>
      <c r="E49" t="s">
        <v>65</v>
      </c>
      <c r="F49" t="s">
        <v>4</v>
      </c>
      <c r="G49" t="s">
        <v>324</v>
      </c>
      <c r="H49" t="s">
        <v>403</v>
      </c>
      <c r="I49" t="s">
        <v>51</v>
      </c>
      <c r="J49" t="s">
        <v>12</v>
      </c>
      <c r="N49" s="58"/>
    </row>
    <row r="50" spans="2:14" x14ac:dyDescent="0.25">
      <c r="B50">
        <v>46</v>
      </c>
      <c r="C50">
        <v>254</v>
      </c>
      <c r="D50" t="s">
        <v>403</v>
      </c>
      <c r="E50" t="s">
        <v>65</v>
      </c>
      <c r="F50" t="s">
        <v>71</v>
      </c>
      <c r="G50" t="s">
        <v>324</v>
      </c>
      <c r="H50" t="s">
        <v>403</v>
      </c>
      <c r="I50" t="s">
        <v>79</v>
      </c>
      <c r="J50" t="s">
        <v>12</v>
      </c>
      <c r="N50" s="58"/>
    </row>
    <row r="51" spans="2:14" x14ac:dyDescent="0.25">
      <c r="B51">
        <v>47</v>
      </c>
      <c r="C51">
        <v>255</v>
      </c>
      <c r="D51" t="s">
        <v>403</v>
      </c>
      <c r="E51" t="s">
        <v>65</v>
      </c>
      <c r="F51" t="s">
        <v>5</v>
      </c>
      <c r="G51" t="s">
        <v>324</v>
      </c>
      <c r="H51" t="s">
        <v>403</v>
      </c>
      <c r="I51" t="s">
        <v>54</v>
      </c>
      <c r="J51" t="s">
        <v>12</v>
      </c>
      <c r="N51" s="58"/>
    </row>
    <row r="52" spans="2:14" x14ac:dyDescent="0.25">
      <c r="B52">
        <v>48</v>
      </c>
      <c r="C52">
        <v>256</v>
      </c>
      <c r="D52" t="s">
        <v>403</v>
      </c>
      <c r="E52" t="s">
        <v>155</v>
      </c>
      <c r="F52" t="s">
        <v>71</v>
      </c>
      <c r="G52" t="s">
        <v>324</v>
      </c>
      <c r="H52" t="s">
        <v>403</v>
      </c>
      <c r="I52" t="s">
        <v>79</v>
      </c>
      <c r="J52" t="s">
        <v>12</v>
      </c>
      <c r="N52" s="58"/>
    </row>
    <row r="53" spans="2:14" x14ac:dyDescent="0.25">
      <c r="B53">
        <v>49</v>
      </c>
      <c r="C53">
        <v>257</v>
      </c>
      <c r="D53" t="s">
        <v>403</v>
      </c>
      <c r="E53" t="s">
        <v>124</v>
      </c>
      <c r="F53" t="s">
        <v>71</v>
      </c>
      <c r="G53" t="s">
        <v>324</v>
      </c>
      <c r="H53" t="s">
        <v>403</v>
      </c>
      <c r="I53" t="s">
        <v>79</v>
      </c>
      <c r="J53" t="s">
        <v>12</v>
      </c>
      <c r="N53" s="58"/>
    </row>
    <row r="54" spans="2:14" x14ac:dyDescent="0.25">
      <c r="B54">
        <v>50</v>
      </c>
      <c r="C54">
        <v>258</v>
      </c>
      <c r="D54" t="s">
        <v>403</v>
      </c>
      <c r="E54" t="s">
        <v>66</v>
      </c>
      <c r="F54" t="s">
        <v>1</v>
      </c>
      <c r="G54" t="s">
        <v>324</v>
      </c>
      <c r="H54" t="s">
        <v>403</v>
      </c>
      <c r="I54" t="s">
        <v>53</v>
      </c>
      <c r="J54" t="s">
        <v>12</v>
      </c>
      <c r="N54" s="58"/>
    </row>
    <row r="55" spans="2:14" x14ac:dyDescent="0.25">
      <c r="B55">
        <v>51</v>
      </c>
      <c r="C55">
        <v>259</v>
      </c>
      <c r="D55" t="s">
        <v>403</v>
      </c>
      <c r="E55" t="s">
        <v>66</v>
      </c>
      <c r="F55" t="s">
        <v>4</v>
      </c>
      <c r="G55" t="s">
        <v>324</v>
      </c>
      <c r="H55" t="s">
        <v>403</v>
      </c>
      <c r="I55" t="s">
        <v>51</v>
      </c>
      <c r="J55" t="s">
        <v>12</v>
      </c>
      <c r="N55" s="58"/>
    </row>
    <row r="56" spans="2:14" x14ac:dyDescent="0.25">
      <c r="B56">
        <v>52</v>
      </c>
      <c r="C56">
        <v>260</v>
      </c>
      <c r="D56" t="s">
        <v>403</v>
      </c>
      <c r="E56" t="s">
        <v>66</v>
      </c>
      <c r="F56" t="s">
        <v>80</v>
      </c>
      <c r="G56" t="s">
        <v>324</v>
      </c>
      <c r="H56" t="s">
        <v>403</v>
      </c>
      <c r="I56" t="s">
        <v>62</v>
      </c>
      <c r="J56" t="s">
        <v>17</v>
      </c>
      <c r="K56" t="s">
        <v>81</v>
      </c>
      <c r="N56" s="58"/>
    </row>
    <row r="57" spans="2:14" x14ac:dyDescent="0.25">
      <c r="B57">
        <v>53</v>
      </c>
      <c r="C57">
        <v>261</v>
      </c>
      <c r="D57" t="s">
        <v>403</v>
      </c>
      <c r="E57" t="s">
        <v>66</v>
      </c>
      <c r="F57" t="s">
        <v>5</v>
      </c>
      <c r="G57" t="s">
        <v>324</v>
      </c>
      <c r="H57" t="s">
        <v>403</v>
      </c>
      <c r="I57" t="s">
        <v>54</v>
      </c>
      <c r="J57" t="s">
        <v>12</v>
      </c>
      <c r="N57" s="58"/>
    </row>
    <row r="58" spans="2:14" x14ac:dyDescent="0.25">
      <c r="B58">
        <v>54</v>
      </c>
      <c r="C58">
        <v>262</v>
      </c>
      <c r="D58" t="s">
        <v>403</v>
      </c>
      <c r="E58" t="s">
        <v>351</v>
      </c>
      <c r="F58" t="s">
        <v>71</v>
      </c>
      <c r="G58" t="s">
        <v>324</v>
      </c>
      <c r="H58" t="s">
        <v>403</v>
      </c>
      <c r="I58" t="s">
        <v>79</v>
      </c>
      <c r="J58" t="s">
        <v>12</v>
      </c>
      <c r="N58" s="58"/>
    </row>
    <row r="59" spans="2:14" x14ac:dyDescent="0.25">
      <c r="B59">
        <v>55</v>
      </c>
      <c r="C59">
        <v>263</v>
      </c>
      <c r="D59" t="s">
        <v>403</v>
      </c>
      <c r="E59" t="s">
        <v>323</v>
      </c>
      <c r="F59" t="s">
        <v>1</v>
      </c>
      <c r="G59" t="s">
        <v>324</v>
      </c>
      <c r="H59" t="s">
        <v>403</v>
      </c>
      <c r="I59" t="s">
        <v>53</v>
      </c>
      <c r="J59" t="s">
        <v>12</v>
      </c>
      <c r="N59" s="58"/>
    </row>
    <row r="60" spans="2:14" x14ac:dyDescent="0.25">
      <c r="B60">
        <v>56</v>
      </c>
      <c r="C60">
        <v>264</v>
      </c>
      <c r="D60" t="s">
        <v>403</v>
      </c>
      <c r="E60" t="s">
        <v>323</v>
      </c>
      <c r="F60" t="s">
        <v>4</v>
      </c>
      <c r="G60" t="s">
        <v>324</v>
      </c>
      <c r="H60" t="s">
        <v>403</v>
      </c>
      <c r="I60" t="s">
        <v>51</v>
      </c>
      <c r="J60" t="s">
        <v>12</v>
      </c>
      <c r="N60" s="58"/>
    </row>
    <row r="61" spans="2:14" x14ac:dyDescent="0.25">
      <c r="B61">
        <v>57</v>
      </c>
      <c r="C61">
        <v>265</v>
      </c>
      <c r="D61" t="s">
        <v>403</v>
      </c>
      <c r="E61" t="s">
        <v>323</v>
      </c>
      <c r="F61" t="s">
        <v>5</v>
      </c>
      <c r="G61" t="s">
        <v>324</v>
      </c>
      <c r="H61" t="s">
        <v>403</v>
      </c>
      <c r="I61" t="s">
        <v>54</v>
      </c>
      <c r="J61" t="s">
        <v>12</v>
      </c>
      <c r="N61" s="58"/>
    </row>
    <row r="62" spans="2:14" x14ac:dyDescent="0.25">
      <c r="B62">
        <v>58</v>
      </c>
      <c r="C62">
        <v>266</v>
      </c>
      <c r="D62" t="s">
        <v>403</v>
      </c>
      <c r="E62" t="s">
        <v>350</v>
      </c>
      <c r="G62" t="s">
        <v>141</v>
      </c>
      <c r="J62" t="s">
        <v>926</v>
      </c>
      <c r="N62" s="58"/>
    </row>
    <row r="63" spans="2:14" x14ac:dyDescent="0.25">
      <c r="B63">
        <v>59</v>
      </c>
      <c r="C63">
        <v>267</v>
      </c>
      <c r="D63" t="s">
        <v>403</v>
      </c>
      <c r="E63" t="s">
        <v>65</v>
      </c>
      <c r="G63" t="s">
        <v>141</v>
      </c>
      <c r="J63" t="s">
        <v>926</v>
      </c>
      <c r="N63" s="58"/>
    </row>
    <row r="64" spans="2:14" x14ac:dyDescent="0.25">
      <c r="B64">
        <v>60</v>
      </c>
      <c r="C64">
        <v>268</v>
      </c>
      <c r="D64" t="s">
        <v>403</v>
      </c>
      <c r="E64" t="s">
        <v>155</v>
      </c>
      <c r="G64" t="s">
        <v>141</v>
      </c>
      <c r="J64" t="s">
        <v>926</v>
      </c>
      <c r="N64" s="58"/>
    </row>
    <row r="65" spans="2:14" x14ac:dyDescent="0.25">
      <c r="B65">
        <v>61</v>
      </c>
      <c r="C65">
        <v>269</v>
      </c>
      <c r="D65" t="s">
        <v>403</v>
      </c>
      <c r="E65" t="s">
        <v>124</v>
      </c>
      <c r="G65" t="s">
        <v>141</v>
      </c>
      <c r="J65" t="s">
        <v>926</v>
      </c>
      <c r="N65" s="58"/>
    </row>
    <row r="66" spans="2:14" x14ac:dyDescent="0.25">
      <c r="B66">
        <v>62</v>
      </c>
      <c r="C66">
        <v>270</v>
      </c>
      <c r="D66" t="s">
        <v>403</v>
      </c>
      <c r="E66" t="s">
        <v>66</v>
      </c>
      <c r="G66" t="s">
        <v>141</v>
      </c>
      <c r="J66" t="s">
        <v>926</v>
      </c>
      <c r="N66" s="58"/>
    </row>
    <row r="67" spans="2:14" x14ac:dyDescent="0.25">
      <c r="B67">
        <v>63</v>
      </c>
      <c r="C67">
        <v>271</v>
      </c>
      <c r="D67" t="s">
        <v>403</v>
      </c>
      <c r="E67" t="s">
        <v>351</v>
      </c>
      <c r="G67" t="s">
        <v>141</v>
      </c>
      <c r="J67" t="s">
        <v>926</v>
      </c>
      <c r="N67" s="58"/>
    </row>
    <row r="68" spans="2:14" x14ac:dyDescent="0.25">
      <c r="B68">
        <v>64</v>
      </c>
      <c r="C68">
        <v>272</v>
      </c>
      <c r="D68" t="s">
        <v>403</v>
      </c>
      <c r="E68" t="s">
        <v>60</v>
      </c>
      <c r="G68" t="s">
        <v>342</v>
      </c>
      <c r="H68" t="s">
        <v>403</v>
      </c>
      <c r="I68" t="s">
        <v>366</v>
      </c>
      <c r="J68" t="s">
        <v>12</v>
      </c>
      <c r="L68" t="s">
        <v>364</v>
      </c>
      <c r="N68" s="58"/>
    </row>
    <row r="69" spans="2:14" x14ac:dyDescent="0.25">
      <c r="B69">
        <v>65</v>
      </c>
      <c r="C69">
        <v>273</v>
      </c>
      <c r="D69" t="s">
        <v>403</v>
      </c>
      <c r="E69" t="s">
        <v>222</v>
      </c>
      <c r="G69" t="s">
        <v>342</v>
      </c>
      <c r="H69" t="s">
        <v>403</v>
      </c>
      <c r="I69" t="s">
        <v>363</v>
      </c>
      <c r="J69" t="s">
        <v>12</v>
      </c>
      <c r="L69" t="s">
        <v>364</v>
      </c>
      <c r="N69" s="58"/>
    </row>
    <row r="70" spans="2:14" x14ac:dyDescent="0.25">
      <c r="B70">
        <v>66</v>
      </c>
      <c r="C70">
        <v>274</v>
      </c>
      <c r="D70" t="s">
        <v>403</v>
      </c>
      <c r="E70" t="s">
        <v>65</v>
      </c>
      <c r="F70" t="s">
        <v>71</v>
      </c>
      <c r="G70" t="s">
        <v>174</v>
      </c>
      <c r="H70" t="s">
        <v>403</v>
      </c>
      <c r="I70" t="s">
        <v>155</v>
      </c>
      <c r="J70" t="s">
        <v>12</v>
      </c>
      <c r="N70" s="58"/>
    </row>
    <row r="71" spans="2:14" x14ac:dyDescent="0.25">
      <c r="B71">
        <v>67</v>
      </c>
      <c r="C71">
        <v>275</v>
      </c>
      <c r="D71" t="s">
        <v>403</v>
      </c>
      <c r="E71" t="s">
        <v>155</v>
      </c>
      <c r="F71" t="s">
        <v>71</v>
      </c>
      <c r="G71" t="s">
        <v>174</v>
      </c>
      <c r="H71" t="s">
        <v>403</v>
      </c>
      <c r="I71" t="s">
        <v>65</v>
      </c>
      <c r="J71" t="s">
        <v>12</v>
      </c>
      <c r="N71" s="58"/>
    </row>
    <row r="72" spans="2:14" x14ac:dyDescent="0.25">
      <c r="B72">
        <v>68</v>
      </c>
      <c r="C72">
        <v>276</v>
      </c>
      <c r="D72" t="s">
        <v>403</v>
      </c>
      <c r="E72" t="s">
        <v>221</v>
      </c>
      <c r="F72" t="s">
        <v>230</v>
      </c>
      <c r="G72" t="s">
        <v>147</v>
      </c>
      <c r="H72" t="s">
        <v>403</v>
      </c>
      <c r="I72" t="s">
        <v>221</v>
      </c>
      <c r="J72" t="s">
        <v>17</v>
      </c>
      <c r="K72" t="s">
        <v>358</v>
      </c>
      <c r="N72" s="58"/>
    </row>
    <row r="73" spans="2:14" x14ac:dyDescent="0.25">
      <c r="B73">
        <v>69</v>
      </c>
      <c r="C73">
        <v>277</v>
      </c>
      <c r="D73" t="s">
        <v>403</v>
      </c>
      <c r="E73" t="s">
        <v>222</v>
      </c>
      <c r="F73" t="s">
        <v>154</v>
      </c>
      <c r="G73" t="s">
        <v>147</v>
      </c>
      <c r="H73" t="s">
        <v>403</v>
      </c>
      <c r="I73" t="s">
        <v>60</v>
      </c>
      <c r="J73" t="s">
        <v>17</v>
      </c>
      <c r="K73" t="s">
        <v>356</v>
      </c>
      <c r="N73" s="58"/>
    </row>
    <row r="74" spans="2:14" x14ac:dyDescent="0.25">
      <c r="B74">
        <v>70</v>
      </c>
      <c r="C74">
        <v>278</v>
      </c>
      <c r="D74" t="s">
        <v>403</v>
      </c>
      <c r="E74" t="s">
        <v>222</v>
      </c>
      <c r="F74" t="s">
        <v>153</v>
      </c>
      <c r="G74" t="s">
        <v>147</v>
      </c>
      <c r="H74" t="s">
        <v>403</v>
      </c>
      <c r="I74" t="s">
        <v>64</v>
      </c>
      <c r="J74" t="s">
        <v>17</v>
      </c>
      <c r="K74" t="s">
        <v>357</v>
      </c>
      <c r="N74" s="58"/>
    </row>
  </sheetData>
  <phoneticPr fontId="16" type="noConversion"/>
  <conditionalFormatting sqref="N4:N74">
    <cfRule type="iconSet" priority="6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17196FF7-A240-4303-956E-AD9B66D63166}"/>
  </dataValidations>
  <pageMargins left="0.7" right="0.7" top="0.75" bottom="0.75" header="0.3" footer="0.3"/>
  <pageSetup scale="36" orientation="portrait"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23">
    <tabColor theme="1"/>
    <pageSetUpPr fitToPage="1"/>
  </sheetPr>
  <dimension ref="B3:J138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4" width="17.28515625" bestFit="1" customWidth="1"/>
    <col min="5" max="5" width="36" bestFit="1" customWidth="1"/>
    <col min="6" max="6" width="18.5703125" bestFit="1" customWidth="1"/>
    <col min="7" max="7" width="20.28515625" bestFit="1" customWidth="1"/>
    <col min="8" max="8" width="26.7109375" bestFit="1" customWidth="1"/>
    <col min="9" max="9" width="20.28515625" bestFit="1" customWidth="1"/>
    <col min="10" max="10" width="25.7109375" bestFit="1" customWidth="1"/>
  </cols>
  <sheetData>
    <row r="3" spans="2:10" x14ac:dyDescent="0.25">
      <c r="B3" t="s">
        <v>48</v>
      </c>
      <c r="C3" t="s">
        <v>0</v>
      </c>
      <c r="D3" t="s">
        <v>303</v>
      </c>
      <c r="E3" t="s">
        <v>304</v>
      </c>
      <c r="F3" t="s">
        <v>310</v>
      </c>
      <c r="G3" t="s">
        <v>325</v>
      </c>
      <c r="H3" t="s">
        <v>326</v>
      </c>
      <c r="I3" t="s">
        <v>327</v>
      </c>
      <c r="J3" t="s">
        <v>328</v>
      </c>
    </row>
    <row r="4" spans="2:10" x14ac:dyDescent="0.25">
      <c r="B4">
        <v>0</v>
      </c>
      <c r="C4">
        <v>989</v>
      </c>
      <c r="D4" t="s">
        <v>403</v>
      </c>
      <c r="E4" t="s">
        <v>18</v>
      </c>
      <c r="F4" t="s">
        <v>235</v>
      </c>
      <c r="G4" t="s">
        <v>509</v>
      </c>
      <c r="H4" t="s">
        <v>201</v>
      </c>
      <c r="I4" t="s">
        <v>52</v>
      </c>
      <c r="J4" t="s">
        <v>52</v>
      </c>
    </row>
    <row r="5" spans="2:10" x14ac:dyDescent="0.25">
      <c r="B5">
        <v>1</v>
      </c>
      <c r="C5">
        <v>990</v>
      </c>
      <c r="D5" t="s">
        <v>403</v>
      </c>
      <c r="E5" t="s">
        <v>18</v>
      </c>
      <c r="F5" t="s">
        <v>3</v>
      </c>
      <c r="G5" t="s">
        <v>509</v>
      </c>
      <c r="H5" t="s">
        <v>0</v>
      </c>
    </row>
    <row r="6" spans="2:10" x14ac:dyDescent="0.25">
      <c r="B6">
        <v>2</v>
      </c>
      <c r="C6">
        <v>991</v>
      </c>
      <c r="D6" t="s">
        <v>403</v>
      </c>
      <c r="E6" t="s">
        <v>370</v>
      </c>
      <c r="G6" t="s">
        <v>509</v>
      </c>
      <c r="H6" t="s">
        <v>370</v>
      </c>
    </row>
    <row r="7" spans="2:10" x14ac:dyDescent="0.25">
      <c r="B7">
        <v>3</v>
      </c>
      <c r="C7">
        <v>992</v>
      </c>
      <c r="D7" t="s">
        <v>403</v>
      </c>
      <c r="E7" t="s">
        <v>373</v>
      </c>
      <c r="G7" t="s">
        <v>509</v>
      </c>
      <c r="H7" t="s">
        <v>373</v>
      </c>
    </row>
    <row r="8" spans="2:10" x14ac:dyDescent="0.25">
      <c r="B8">
        <v>4</v>
      </c>
      <c r="C8">
        <v>993</v>
      </c>
      <c r="D8" t="s">
        <v>403</v>
      </c>
      <c r="E8" t="s">
        <v>368</v>
      </c>
      <c r="G8" t="s">
        <v>509</v>
      </c>
      <c r="H8" t="s">
        <v>368</v>
      </c>
    </row>
    <row r="9" spans="2:10" x14ac:dyDescent="0.25">
      <c r="B9">
        <v>5</v>
      </c>
      <c r="C9">
        <v>994</v>
      </c>
      <c r="D9" t="s">
        <v>403</v>
      </c>
      <c r="E9" t="s">
        <v>371</v>
      </c>
      <c r="G9" t="s">
        <v>509</v>
      </c>
      <c r="H9" t="s">
        <v>371</v>
      </c>
    </row>
    <row r="10" spans="2:10" x14ac:dyDescent="0.25">
      <c r="B10">
        <v>6</v>
      </c>
      <c r="C10">
        <v>995</v>
      </c>
      <c r="D10" t="s">
        <v>403</v>
      </c>
      <c r="E10" t="s">
        <v>369</v>
      </c>
      <c r="G10" t="s">
        <v>509</v>
      </c>
      <c r="H10" t="s">
        <v>369</v>
      </c>
    </row>
    <row r="11" spans="2:10" x14ac:dyDescent="0.25">
      <c r="B11">
        <v>7</v>
      </c>
      <c r="C11">
        <v>996</v>
      </c>
      <c r="D11" t="s">
        <v>403</v>
      </c>
      <c r="E11" t="s">
        <v>372</v>
      </c>
      <c r="G11" t="s">
        <v>509</v>
      </c>
      <c r="H11" t="s">
        <v>372</v>
      </c>
    </row>
    <row r="12" spans="2:10" x14ac:dyDescent="0.25">
      <c r="B12">
        <v>8</v>
      </c>
      <c r="C12">
        <v>997</v>
      </c>
      <c r="D12" t="s">
        <v>403</v>
      </c>
      <c r="E12" t="s">
        <v>60</v>
      </c>
      <c r="F12" t="s">
        <v>146</v>
      </c>
      <c r="G12" t="s">
        <v>509</v>
      </c>
      <c r="H12" t="s">
        <v>77</v>
      </c>
    </row>
    <row r="13" spans="2:10" x14ac:dyDescent="0.25">
      <c r="B13">
        <v>9</v>
      </c>
      <c r="C13">
        <v>998</v>
      </c>
      <c r="D13" t="s">
        <v>403</v>
      </c>
      <c r="E13" t="s">
        <v>60</v>
      </c>
      <c r="F13" t="s">
        <v>142</v>
      </c>
      <c r="G13" t="s">
        <v>509</v>
      </c>
      <c r="H13" t="s">
        <v>206</v>
      </c>
    </row>
    <row r="14" spans="2:10" x14ac:dyDescent="0.25">
      <c r="B14">
        <v>10</v>
      </c>
      <c r="C14">
        <v>999</v>
      </c>
      <c r="D14" t="s">
        <v>403</v>
      </c>
      <c r="E14" t="s">
        <v>60</v>
      </c>
      <c r="F14" t="s">
        <v>143</v>
      </c>
      <c r="G14" t="s">
        <v>509</v>
      </c>
      <c r="H14" t="s">
        <v>207</v>
      </c>
    </row>
    <row r="15" spans="2:10" x14ac:dyDescent="0.25">
      <c r="B15">
        <v>11</v>
      </c>
      <c r="C15">
        <v>1000</v>
      </c>
      <c r="D15" t="s">
        <v>403</v>
      </c>
      <c r="E15" t="s">
        <v>60</v>
      </c>
      <c r="F15" t="s">
        <v>171</v>
      </c>
      <c r="G15" t="s">
        <v>509</v>
      </c>
      <c r="H15" t="s">
        <v>164</v>
      </c>
    </row>
    <row r="16" spans="2:10" x14ac:dyDescent="0.25">
      <c r="B16">
        <v>12</v>
      </c>
      <c r="C16">
        <v>1001</v>
      </c>
      <c r="D16" t="s">
        <v>403</v>
      </c>
      <c r="E16" t="s">
        <v>60</v>
      </c>
      <c r="F16" t="s">
        <v>145</v>
      </c>
      <c r="G16" t="s">
        <v>509</v>
      </c>
      <c r="H16" t="s">
        <v>209</v>
      </c>
    </row>
    <row r="17" spans="2:8" x14ac:dyDescent="0.25">
      <c r="B17">
        <v>13</v>
      </c>
      <c r="C17">
        <v>1002</v>
      </c>
      <c r="D17" t="s">
        <v>403</v>
      </c>
      <c r="E17" t="s">
        <v>60</v>
      </c>
      <c r="F17" t="s">
        <v>3</v>
      </c>
      <c r="G17" t="s">
        <v>509</v>
      </c>
      <c r="H17" t="s">
        <v>0</v>
      </c>
    </row>
    <row r="18" spans="2:8" x14ac:dyDescent="0.25">
      <c r="B18">
        <v>14</v>
      </c>
      <c r="C18">
        <v>1003</v>
      </c>
      <c r="D18" t="s">
        <v>403</v>
      </c>
      <c r="E18" t="s">
        <v>60</v>
      </c>
      <c r="F18" t="s">
        <v>144</v>
      </c>
      <c r="G18" t="s">
        <v>509</v>
      </c>
      <c r="H18" t="s">
        <v>208</v>
      </c>
    </row>
    <row r="19" spans="2:8" x14ac:dyDescent="0.25">
      <c r="B19">
        <v>15</v>
      </c>
      <c r="C19">
        <v>1004</v>
      </c>
      <c r="D19" t="s">
        <v>403</v>
      </c>
      <c r="E19" t="s">
        <v>60</v>
      </c>
      <c r="F19" t="s">
        <v>80</v>
      </c>
      <c r="G19" t="s">
        <v>509</v>
      </c>
      <c r="H19" t="s">
        <v>205</v>
      </c>
    </row>
    <row r="20" spans="2:8" x14ac:dyDescent="0.25">
      <c r="B20">
        <v>16</v>
      </c>
      <c r="C20">
        <v>1005</v>
      </c>
      <c r="D20" t="s">
        <v>403</v>
      </c>
      <c r="E20" t="s">
        <v>60</v>
      </c>
      <c r="F20" t="s">
        <v>184</v>
      </c>
      <c r="G20" t="s">
        <v>509</v>
      </c>
      <c r="H20" t="s">
        <v>210</v>
      </c>
    </row>
    <row r="21" spans="2:8" x14ac:dyDescent="0.25">
      <c r="B21">
        <v>17</v>
      </c>
      <c r="C21">
        <v>1006</v>
      </c>
      <c r="D21" t="s">
        <v>403</v>
      </c>
      <c r="E21" t="s">
        <v>62</v>
      </c>
      <c r="F21" t="s">
        <v>3</v>
      </c>
      <c r="G21" t="s">
        <v>509</v>
      </c>
      <c r="H21" t="s">
        <v>0</v>
      </c>
    </row>
    <row r="22" spans="2:8" x14ac:dyDescent="0.25">
      <c r="B22">
        <v>18</v>
      </c>
      <c r="C22">
        <v>1007</v>
      </c>
      <c r="D22" t="s">
        <v>403</v>
      </c>
      <c r="E22" t="s">
        <v>62</v>
      </c>
      <c r="F22" t="s">
        <v>82</v>
      </c>
      <c r="G22" t="s">
        <v>509</v>
      </c>
      <c r="H22" t="s">
        <v>205</v>
      </c>
    </row>
    <row r="23" spans="2:8" x14ac:dyDescent="0.25">
      <c r="B23">
        <v>19</v>
      </c>
      <c r="C23">
        <v>1008</v>
      </c>
      <c r="D23" t="s">
        <v>403</v>
      </c>
      <c r="E23" t="s">
        <v>221</v>
      </c>
      <c r="F23" t="s">
        <v>229</v>
      </c>
      <c r="G23" t="s">
        <v>509</v>
      </c>
      <c r="H23" t="s">
        <v>204</v>
      </c>
    </row>
    <row r="24" spans="2:8" x14ac:dyDescent="0.25">
      <c r="B24">
        <v>20</v>
      </c>
      <c r="C24">
        <v>1009</v>
      </c>
      <c r="D24" t="s">
        <v>403</v>
      </c>
      <c r="E24" t="s">
        <v>221</v>
      </c>
      <c r="F24" t="s">
        <v>3</v>
      </c>
      <c r="G24" t="s">
        <v>509</v>
      </c>
      <c r="H24" t="s">
        <v>0</v>
      </c>
    </row>
    <row r="25" spans="2:8" x14ac:dyDescent="0.25">
      <c r="B25">
        <v>21</v>
      </c>
      <c r="C25">
        <v>1010</v>
      </c>
      <c r="D25" t="s">
        <v>403</v>
      </c>
      <c r="E25" t="s">
        <v>221</v>
      </c>
      <c r="F25" t="s">
        <v>8</v>
      </c>
      <c r="G25" t="s">
        <v>509</v>
      </c>
      <c r="H25" t="s">
        <v>237</v>
      </c>
    </row>
    <row r="26" spans="2:8" x14ac:dyDescent="0.25">
      <c r="B26">
        <v>22</v>
      </c>
      <c r="C26">
        <v>1011</v>
      </c>
      <c r="D26" t="s">
        <v>403</v>
      </c>
      <c r="E26" t="s">
        <v>221</v>
      </c>
      <c r="F26" t="s">
        <v>230</v>
      </c>
      <c r="G26" t="s">
        <v>509</v>
      </c>
      <c r="H26" t="s">
        <v>236</v>
      </c>
    </row>
    <row r="27" spans="2:8" x14ac:dyDescent="0.25">
      <c r="B27">
        <v>23</v>
      </c>
      <c r="C27">
        <v>1012</v>
      </c>
      <c r="D27" t="s">
        <v>403</v>
      </c>
      <c r="E27" t="s">
        <v>221</v>
      </c>
      <c r="F27" t="s">
        <v>232</v>
      </c>
      <c r="G27" t="s">
        <v>509</v>
      </c>
      <c r="H27" t="s">
        <v>238</v>
      </c>
    </row>
    <row r="28" spans="2:8" x14ac:dyDescent="0.25">
      <c r="B28">
        <v>24</v>
      </c>
      <c r="C28">
        <v>1013</v>
      </c>
      <c r="D28" t="s">
        <v>403</v>
      </c>
      <c r="E28" t="s">
        <v>361</v>
      </c>
      <c r="G28" t="s">
        <v>509</v>
      </c>
      <c r="H28" t="s">
        <v>361</v>
      </c>
    </row>
    <row r="29" spans="2:8" x14ac:dyDescent="0.25">
      <c r="B29">
        <v>25</v>
      </c>
      <c r="C29">
        <v>1014</v>
      </c>
      <c r="D29" t="s">
        <v>403</v>
      </c>
      <c r="E29" t="s">
        <v>64</v>
      </c>
      <c r="F29" t="s">
        <v>188</v>
      </c>
      <c r="G29" t="s">
        <v>509</v>
      </c>
      <c r="H29" t="s">
        <v>217</v>
      </c>
    </row>
    <row r="30" spans="2:8" x14ac:dyDescent="0.25">
      <c r="B30">
        <v>26</v>
      </c>
      <c r="C30">
        <v>1015</v>
      </c>
      <c r="D30" t="s">
        <v>403</v>
      </c>
      <c r="E30" t="s">
        <v>64</v>
      </c>
      <c r="F30" t="s">
        <v>189</v>
      </c>
      <c r="G30" t="s">
        <v>509</v>
      </c>
      <c r="H30" t="s">
        <v>218</v>
      </c>
    </row>
    <row r="31" spans="2:8" x14ac:dyDescent="0.25">
      <c r="B31">
        <v>27</v>
      </c>
      <c r="C31">
        <v>1016</v>
      </c>
      <c r="D31" t="s">
        <v>403</v>
      </c>
      <c r="E31" t="s">
        <v>64</v>
      </c>
      <c r="F31" t="s">
        <v>190</v>
      </c>
      <c r="G31" t="s">
        <v>509</v>
      </c>
      <c r="H31" t="s">
        <v>219</v>
      </c>
    </row>
    <row r="32" spans="2:8" x14ac:dyDescent="0.25">
      <c r="B32">
        <v>28</v>
      </c>
      <c r="C32">
        <v>1017</v>
      </c>
      <c r="D32" t="s">
        <v>403</v>
      </c>
      <c r="E32" t="s">
        <v>64</v>
      </c>
      <c r="F32" t="s">
        <v>191</v>
      </c>
      <c r="G32" t="s">
        <v>509</v>
      </c>
      <c r="H32" t="s">
        <v>220</v>
      </c>
    </row>
    <row r="33" spans="2:8" x14ac:dyDescent="0.25">
      <c r="B33">
        <v>29</v>
      </c>
      <c r="C33">
        <v>1018</v>
      </c>
      <c r="D33" t="s">
        <v>403</v>
      </c>
      <c r="E33" t="s">
        <v>64</v>
      </c>
      <c r="F33" t="s">
        <v>146</v>
      </c>
      <c r="G33" t="s">
        <v>509</v>
      </c>
      <c r="H33" t="s">
        <v>77</v>
      </c>
    </row>
    <row r="34" spans="2:8" x14ac:dyDescent="0.25">
      <c r="B34">
        <v>30</v>
      </c>
      <c r="C34">
        <v>1019</v>
      </c>
      <c r="D34" t="s">
        <v>403</v>
      </c>
      <c r="E34" t="s">
        <v>64</v>
      </c>
      <c r="F34" t="s">
        <v>186</v>
      </c>
      <c r="G34" t="s">
        <v>509</v>
      </c>
      <c r="H34" t="s">
        <v>214</v>
      </c>
    </row>
    <row r="35" spans="2:8" x14ac:dyDescent="0.25">
      <c r="B35">
        <v>31</v>
      </c>
      <c r="C35">
        <v>1020</v>
      </c>
      <c r="D35" t="s">
        <v>403</v>
      </c>
      <c r="E35" t="s">
        <v>64</v>
      </c>
      <c r="F35" t="s">
        <v>187</v>
      </c>
      <c r="G35" t="s">
        <v>509</v>
      </c>
      <c r="H35" t="s">
        <v>215</v>
      </c>
    </row>
    <row r="36" spans="2:8" x14ac:dyDescent="0.25">
      <c r="B36">
        <v>32</v>
      </c>
      <c r="C36">
        <v>1021</v>
      </c>
      <c r="D36" t="s">
        <v>403</v>
      </c>
      <c r="E36" t="s">
        <v>64</v>
      </c>
      <c r="F36" t="s">
        <v>246</v>
      </c>
      <c r="G36" t="s">
        <v>509</v>
      </c>
      <c r="H36" t="s">
        <v>216</v>
      </c>
    </row>
    <row r="37" spans="2:8" x14ac:dyDescent="0.25">
      <c r="B37">
        <v>33</v>
      </c>
      <c r="C37">
        <v>1022</v>
      </c>
      <c r="D37" t="s">
        <v>403</v>
      </c>
      <c r="E37" t="s">
        <v>64</v>
      </c>
      <c r="F37" t="s">
        <v>160</v>
      </c>
      <c r="G37" t="s">
        <v>509</v>
      </c>
      <c r="H37" t="s">
        <v>211</v>
      </c>
    </row>
    <row r="38" spans="2:8" x14ac:dyDescent="0.25">
      <c r="B38">
        <v>34</v>
      </c>
      <c r="C38">
        <v>1023</v>
      </c>
      <c r="D38" t="s">
        <v>403</v>
      </c>
      <c r="E38" t="s">
        <v>64</v>
      </c>
      <c r="F38" t="s">
        <v>142</v>
      </c>
      <c r="G38" t="s">
        <v>509</v>
      </c>
      <c r="H38" t="s">
        <v>206</v>
      </c>
    </row>
    <row r="39" spans="2:8" x14ac:dyDescent="0.25">
      <c r="B39">
        <v>35</v>
      </c>
      <c r="C39">
        <v>1024</v>
      </c>
      <c r="D39" t="s">
        <v>403</v>
      </c>
      <c r="E39" t="s">
        <v>64</v>
      </c>
      <c r="F39" t="s">
        <v>145</v>
      </c>
      <c r="G39" t="s">
        <v>509</v>
      </c>
      <c r="H39" t="s">
        <v>209</v>
      </c>
    </row>
    <row r="40" spans="2:8" x14ac:dyDescent="0.25">
      <c r="B40">
        <v>36</v>
      </c>
      <c r="C40">
        <v>1025</v>
      </c>
      <c r="D40" t="s">
        <v>403</v>
      </c>
      <c r="E40" t="s">
        <v>64</v>
      </c>
      <c r="F40" t="s">
        <v>3</v>
      </c>
      <c r="G40" t="s">
        <v>509</v>
      </c>
      <c r="H40" t="s">
        <v>0</v>
      </c>
    </row>
    <row r="41" spans="2:8" x14ac:dyDescent="0.25">
      <c r="B41">
        <v>37</v>
      </c>
      <c r="C41">
        <v>1026</v>
      </c>
      <c r="D41" t="s">
        <v>403</v>
      </c>
      <c r="E41" t="s">
        <v>64</v>
      </c>
      <c r="F41" t="s">
        <v>144</v>
      </c>
      <c r="G41" t="s">
        <v>509</v>
      </c>
      <c r="H41" t="s">
        <v>208</v>
      </c>
    </row>
    <row r="42" spans="2:8" x14ac:dyDescent="0.25">
      <c r="B42">
        <v>38</v>
      </c>
      <c r="C42">
        <v>1027</v>
      </c>
      <c r="D42" t="s">
        <v>403</v>
      </c>
      <c r="E42" t="s">
        <v>64</v>
      </c>
      <c r="F42" t="s">
        <v>196</v>
      </c>
      <c r="G42" t="s">
        <v>509</v>
      </c>
      <c r="H42" t="s">
        <v>212</v>
      </c>
    </row>
    <row r="43" spans="2:8" x14ac:dyDescent="0.25">
      <c r="B43">
        <v>39</v>
      </c>
      <c r="C43">
        <v>1028</v>
      </c>
      <c r="D43" t="s">
        <v>403</v>
      </c>
      <c r="E43" t="s">
        <v>64</v>
      </c>
      <c r="F43" t="s">
        <v>195</v>
      </c>
      <c r="G43" t="s">
        <v>509</v>
      </c>
      <c r="H43" t="s">
        <v>93</v>
      </c>
    </row>
    <row r="44" spans="2:8" x14ac:dyDescent="0.25">
      <c r="B44">
        <v>40</v>
      </c>
      <c r="C44">
        <v>1029</v>
      </c>
      <c r="D44" t="s">
        <v>403</v>
      </c>
      <c r="E44" t="s">
        <v>64</v>
      </c>
      <c r="F44" t="s">
        <v>185</v>
      </c>
      <c r="G44" t="s">
        <v>509</v>
      </c>
      <c r="H44" t="s">
        <v>213</v>
      </c>
    </row>
    <row r="45" spans="2:8" x14ac:dyDescent="0.25">
      <c r="B45">
        <v>41</v>
      </c>
      <c r="C45">
        <v>1030</v>
      </c>
      <c r="D45" t="s">
        <v>403</v>
      </c>
      <c r="E45" t="s">
        <v>350</v>
      </c>
      <c r="F45" t="s">
        <v>71</v>
      </c>
      <c r="G45" t="s">
        <v>509</v>
      </c>
      <c r="H45" t="s">
        <v>359</v>
      </c>
    </row>
    <row r="46" spans="2:8" x14ac:dyDescent="0.25">
      <c r="B46">
        <v>42</v>
      </c>
      <c r="C46">
        <v>1031</v>
      </c>
      <c r="D46" t="s">
        <v>403</v>
      </c>
      <c r="E46" t="s">
        <v>65</v>
      </c>
      <c r="F46" t="s">
        <v>68</v>
      </c>
      <c r="G46" t="s">
        <v>509</v>
      </c>
      <c r="H46" t="s">
        <v>167</v>
      </c>
    </row>
    <row r="47" spans="2:8" x14ac:dyDescent="0.25">
      <c r="B47">
        <v>43</v>
      </c>
      <c r="C47">
        <v>1032</v>
      </c>
      <c r="D47" t="s">
        <v>403</v>
      </c>
      <c r="E47" t="s">
        <v>65</v>
      </c>
      <c r="F47" t="s">
        <v>1</v>
      </c>
      <c r="G47" t="s">
        <v>509</v>
      </c>
      <c r="H47" t="s">
        <v>201</v>
      </c>
    </row>
    <row r="48" spans="2:8" x14ac:dyDescent="0.25">
      <c r="B48">
        <v>44</v>
      </c>
      <c r="C48">
        <v>1033</v>
      </c>
      <c r="D48" t="s">
        <v>403</v>
      </c>
      <c r="E48" t="s">
        <v>65</v>
      </c>
      <c r="F48" t="s">
        <v>4</v>
      </c>
      <c r="G48" t="s">
        <v>509</v>
      </c>
      <c r="H48" t="s">
        <v>204</v>
      </c>
    </row>
    <row r="49" spans="2:8" x14ac:dyDescent="0.25">
      <c r="B49">
        <v>45</v>
      </c>
      <c r="C49">
        <v>1034</v>
      </c>
      <c r="D49" t="s">
        <v>403</v>
      </c>
      <c r="E49" t="s">
        <v>65</v>
      </c>
      <c r="F49" t="s">
        <v>71</v>
      </c>
      <c r="G49" t="s">
        <v>509</v>
      </c>
      <c r="H49" t="s">
        <v>359</v>
      </c>
    </row>
    <row r="50" spans="2:8" x14ac:dyDescent="0.25">
      <c r="B50">
        <v>46</v>
      </c>
      <c r="C50">
        <v>1035</v>
      </c>
      <c r="D50" t="s">
        <v>403</v>
      </c>
      <c r="E50" t="s">
        <v>65</v>
      </c>
      <c r="F50" t="s">
        <v>69</v>
      </c>
      <c r="G50" t="s">
        <v>509</v>
      </c>
      <c r="H50" t="s">
        <v>168</v>
      </c>
    </row>
    <row r="51" spans="2:8" x14ac:dyDescent="0.25">
      <c r="B51">
        <v>47</v>
      </c>
      <c r="C51">
        <v>1036</v>
      </c>
      <c r="D51" t="s">
        <v>403</v>
      </c>
      <c r="E51" t="s">
        <v>65</v>
      </c>
      <c r="F51" t="s">
        <v>184</v>
      </c>
      <c r="G51" t="s">
        <v>509</v>
      </c>
      <c r="H51" t="s">
        <v>210</v>
      </c>
    </row>
    <row r="52" spans="2:8" x14ac:dyDescent="0.25">
      <c r="B52">
        <v>48</v>
      </c>
      <c r="C52">
        <v>1037</v>
      </c>
      <c r="D52" t="s">
        <v>403</v>
      </c>
      <c r="E52" t="s">
        <v>65</v>
      </c>
      <c r="F52" t="s">
        <v>72</v>
      </c>
      <c r="G52" t="s">
        <v>509</v>
      </c>
      <c r="H52" t="s">
        <v>510</v>
      </c>
    </row>
    <row r="53" spans="2:8" x14ac:dyDescent="0.25">
      <c r="B53">
        <v>49</v>
      </c>
      <c r="C53">
        <v>1038</v>
      </c>
      <c r="D53" t="s">
        <v>403</v>
      </c>
      <c r="E53" t="s">
        <v>65</v>
      </c>
      <c r="F53" t="s">
        <v>183</v>
      </c>
      <c r="G53" t="s">
        <v>509</v>
      </c>
      <c r="H53" t="s">
        <v>200</v>
      </c>
    </row>
    <row r="54" spans="2:8" x14ac:dyDescent="0.25">
      <c r="B54">
        <v>50</v>
      </c>
      <c r="C54">
        <v>1039</v>
      </c>
      <c r="D54" t="s">
        <v>403</v>
      </c>
      <c r="E54" t="s">
        <v>65</v>
      </c>
      <c r="F54" t="s">
        <v>5</v>
      </c>
      <c r="G54" t="s">
        <v>509</v>
      </c>
      <c r="H54" t="s">
        <v>203</v>
      </c>
    </row>
    <row r="55" spans="2:8" x14ac:dyDescent="0.25">
      <c r="B55">
        <v>51</v>
      </c>
      <c r="C55">
        <v>1040</v>
      </c>
      <c r="D55" t="s">
        <v>403</v>
      </c>
      <c r="E55" t="s">
        <v>65</v>
      </c>
      <c r="F55" t="s">
        <v>224</v>
      </c>
      <c r="G55" t="s">
        <v>509</v>
      </c>
      <c r="H55" t="s">
        <v>228</v>
      </c>
    </row>
    <row r="56" spans="2:8" x14ac:dyDescent="0.25">
      <c r="B56">
        <v>52</v>
      </c>
      <c r="C56">
        <v>1041</v>
      </c>
      <c r="D56" t="s">
        <v>403</v>
      </c>
      <c r="E56" t="s">
        <v>65</v>
      </c>
      <c r="F56" t="s">
        <v>67</v>
      </c>
      <c r="G56" t="s">
        <v>509</v>
      </c>
      <c r="H56" t="s">
        <v>166</v>
      </c>
    </row>
    <row r="57" spans="2:8" x14ac:dyDescent="0.25">
      <c r="B57">
        <v>53</v>
      </c>
      <c r="C57">
        <v>1042</v>
      </c>
      <c r="D57" t="s">
        <v>403</v>
      </c>
      <c r="E57" t="s">
        <v>65</v>
      </c>
      <c r="F57" t="s">
        <v>70</v>
      </c>
      <c r="G57" t="s">
        <v>509</v>
      </c>
      <c r="H57" t="s">
        <v>99</v>
      </c>
    </row>
    <row r="58" spans="2:8" x14ac:dyDescent="0.25">
      <c r="B58">
        <v>54</v>
      </c>
      <c r="C58">
        <v>1043</v>
      </c>
      <c r="D58" t="s">
        <v>403</v>
      </c>
      <c r="E58" t="s">
        <v>155</v>
      </c>
      <c r="F58" t="s">
        <v>154</v>
      </c>
      <c r="G58" t="s">
        <v>509</v>
      </c>
      <c r="H58" t="s">
        <v>164</v>
      </c>
    </row>
    <row r="59" spans="2:8" x14ac:dyDescent="0.25">
      <c r="B59">
        <v>55</v>
      </c>
      <c r="C59">
        <v>1044</v>
      </c>
      <c r="D59" t="s">
        <v>403</v>
      </c>
      <c r="E59" t="s">
        <v>155</v>
      </c>
      <c r="F59" t="s">
        <v>193</v>
      </c>
      <c r="G59" t="s">
        <v>509</v>
      </c>
      <c r="H59" t="s">
        <v>198</v>
      </c>
    </row>
    <row r="60" spans="2:8" x14ac:dyDescent="0.25">
      <c r="B60">
        <v>56</v>
      </c>
      <c r="C60">
        <v>1045</v>
      </c>
      <c r="D60" t="s">
        <v>403</v>
      </c>
      <c r="E60" t="s">
        <v>155</v>
      </c>
      <c r="F60" t="s">
        <v>194</v>
      </c>
      <c r="G60" t="s">
        <v>509</v>
      </c>
      <c r="H60" t="s">
        <v>199</v>
      </c>
    </row>
    <row r="61" spans="2:8" x14ac:dyDescent="0.25">
      <c r="B61">
        <v>57</v>
      </c>
      <c r="C61">
        <v>1046</v>
      </c>
      <c r="D61" t="s">
        <v>403</v>
      </c>
      <c r="E61" t="s">
        <v>155</v>
      </c>
      <c r="F61" t="s">
        <v>192</v>
      </c>
      <c r="G61" t="s">
        <v>509</v>
      </c>
      <c r="H61" t="s">
        <v>294</v>
      </c>
    </row>
    <row r="62" spans="2:8" x14ac:dyDescent="0.25">
      <c r="B62">
        <v>58</v>
      </c>
      <c r="C62">
        <v>1047</v>
      </c>
      <c r="D62" t="s">
        <v>403</v>
      </c>
      <c r="E62" t="s">
        <v>155</v>
      </c>
      <c r="F62" t="s">
        <v>3</v>
      </c>
      <c r="G62" t="s">
        <v>509</v>
      </c>
      <c r="H62" t="s">
        <v>0</v>
      </c>
    </row>
    <row r="63" spans="2:8" x14ac:dyDescent="0.25">
      <c r="B63">
        <v>59</v>
      </c>
      <c r="C63">
        <v>1048</v>
      </c>
      <c r="D63" t="s">
        <v>403</v>
      </c>
      <c r="E63" t="s">
        <v>155</v>
      </c>
      <c r="F63" t="s">
        <v>112</v>
      </c>
      <c r="G63" t="s">
        <v>509</v>
      </c>
      <c r="H63" t="s">
        <v>161</v>
      </c>
    </row>
    <row r="64" spans="2:8" x14ac:dyDescent="0.25">
      <c r="B64">
        <v>60</v>
      </c>
      <c r="C64">
        <v>1049</v>
      </c>
      <c r="D64" t="s">
        <v>403</v>
      </c>
      <c r="E64" t="s">
        <v>155</v>
      </c>
      <c r="F64" t="s">
        <v>71</v>
      </c>
      <c r="G64" t="s">
        <v>509</v>
      </c>
      <c r="H64" t="s">
        <v>359</v>
      </c>
    </row>
    <row r="65" spans="2:8" x14ac:dyDescent="0.25">
      <c r="B65">
        <v>61</v>
      </c>
      <c r="C65">
        <v>1050</v>
      </c>
      <c r="D65" t="s">
        <v>403</v>
      </c>
      <c r="E65" t="s">
        <v>155</v>
      </c>
      <c r="F65" t="s">
        <v>115</v>
      </c>
      <c r="G65" t="s">
        <v>509</v>
      </c>
      <c r="H65" t="s">
        <v>162</v>
      </c>
    </row>
    <row r="66" spans="2:8" x14ac:dyDescent="0.25">
      <c r="B66">
        <v>62</v>
      </c>
      <c r="C66">
        <v>1051</v>
      </c>
      <c r="D66" t="s">
        <v>403</v>
      </c>
      <c r="E66" t="s">
        <v>155</v>
      </c>
      <c r="F66" t="s">
        <v>184</v>
      </c>
      <c r="G66" t="s">
        <v>509</v>
      </c>
      <c r="H66" t="s">
        <v>210</v>
      </c>
    </row>
    <row r="67" spans="2:8" x14ac:dyDescent="0.25">
      <c r="B67">
        <v>63</v>
      </c>
      <c r="C67">
        <v>1052</v>
      </c>
      <c r="D67" t="s">
        <v>403</v>
      </c>
      <c r="E67" t="s">
        <v>155</v>
      </c>
      <c r="F67" t="s">
        <v>153</v>
      </c>
      <c r="G67" t="s">
        <v>509</v>
      </c>
      <c r="H67" t="s">
        <v>163</v>
      </c>
    </row>
    <row r="68" spans="2:8" x14ac:dyDescent="0.25">
      <c r="B68">
        <v>64</v>
      </c>
      <c r="C68">
        <v>1053</v>
      </c>
      <c r="D68" t="s">
        <v>403</v>
      </c>
      <c r="E68" t="s">
        <v>124</v>
      </c>
      <c r="F68" t="s">
        <v>71</v>
      </c>
      <c r="G68" t="s">
        <v>509</v>
      </c>
      <c r="H68" t="s">
        <v>359</v>
      </c>
    </row>
    <row r="69" spans="2:8" x14ac:dyDescent="0.25">
      <c r="B69">
        <v>65</v>
      </c>
      <c r="C69">
        <v>1054</v>
      </c>
      <c r="D69" t="s">
        <v>403</v>
      </c>
      <c r="E69" t="s">
        <v>66</v>
      </c>
      <c r="F69" t="s">
        <v>1</v>
      </c>
      <c r="G69" t="s">
        <v>509</v>
      </c>
      <c r="H69" t="s">
        <v>201</v>
      </c>
    </row>
    <row r="70" spans="2:8" x14ac:dyDescent="0.25">
      <c r="B70">
        <v>66</v>
      </c>
      <c r="C70">
        <v>1055</v>
      </c>
      <c r="D70" t="s">
        <v>403</v>
      </c>
      <c r="E70" t="s">
        <v>66</v>
      </c>
      <c r="F70" t="s">
        <v>4</v>
      </c>
      <c r="G70" t="s">
        <v>509</v>
      </c>
      <c r="H70" t="s">
        <v>204</v>
      </c>
    </row>
    <row r="71" spans="2:8" x14ac:dyDescent="0.25">
      <c r="B71">
        <v>67</v>
      </c>
      <c r="C71">
        <v>1056</v>
      </c>
      <c r="D71" t="s">
        <v>403</v>
      </c>
      <c r="E71" t="s">
        <v>66</v>
      </c>
      <c r="F71" t="s">
        <v>3</v>
      </c>
      <c r="G71" t="s">
        <v>509</v>
      </c>
      <c r="H71" t="s">
        <v>0</v>
      </c>
    </row>
    <row r="72" spans="2:8" x14ac:dyDescent="0.25">
      <c r="B72">
        <v>68</v>
      </c>
      <c r="C72">
        <v>1057</v>
      </c>
      <c r="D72" t="s">
        <v>403</v>
      </c>
      <c r="E72" t="s">
        <v>66</v>
      </c>
      <c r="F72" t="s">
        <v>8</v>
      </c>
      <c r="G72" t="s">
        <v>509</v>
      </c>
      <c r="H72" t="s">
        <v>237</v>
      </c>
    </row>
    <row r="73" spans="2:8" x14ac:dyDescent="0.25">
      <c r="B73">
        <v>69</v>
      </c>
      <c r="C73">
        <v>1058</v>
      </c>
      <c r="D73" t="s">
        <v>403</v>
      </c>
      <c r="E73" t="s">
        <v>66</v>
      </c>
      <c r="F73" t="s">
        <v>80</v>
      </c>
      <c r="G73" t="s">
        <v>509</v>
      </c>
      <c r="H73" t="s">
        <v>205</v>
      </c>
    </row>
    <row r="74" spans="2:8" x14ac:dyDescent="0.25">
      <c r="B74">
        <v>70</v>
      </c>
      <c r="C74">
        <v>1059</v>
      </c>
      <c r="D74" t="s">
        <v>403</v>
      </c>
      <c r="E74" t="s">
        <v>66</v>
      </c>
      <c r="F74" t="s">
        <v>69</v>
      </c>
      <c r="G74" t="s">
        <v>509</v>
      </c>
      <c r="H74" t="s">
        <v>202</v>
      </c>
    </row>
    <row r="75" spans="2:8" x14ac:dyDescent="0.25">
      <c r="B75">
        <v>71</v>
      </c>
      <c r="C75">
        <v>1060</v>
      </c>
      <c r="D75" t="s">
        <v>403</v>
      </c>
      <c r="E75" t="s">
        <v>66</v>
      </c>
      <c r="F75" t="s">
        <v>183</v>
      </c>
      <c r="G75" t="s">
        <v>509</v>
      </c>
      <c r="H75" t="s">
        <v>200</v>
      </c>
    </row>
    <row r="76" spans="2:8" x14ac:dyDescent="0.25">
      <c r="B76">
        <v>72</v>
      </c>
      <c r="C76">
        <v>1061</v>
      </c>
      <c r="D76" t="s">
        <v>403</v>
      </c>
      <c r="E76" t="s">
        <v>66</v>
      </c>
      <c r="F76" t="s">
        <v>5</v>
      </c>
      <c r="G76" t="s">
        <v>509</v>
      </c>
      <c r="H76" t="s">
        <v>203</v>
      </c>
    </row>
    <row r="77" spans="2:8" x14ac:dyDescent="0.25">
      <c r="B77">
        <v>73</v>
      </c>
      <c r="C77">
        <v>1062</v>
      </c>
      <c r="D77" t="s">
        <v>403</v>
      </c>
      <c r="E77" t="s">
        <v>66</v>
      </c>
      <c r="F77" t="s">
        <v>70</v>
      </c>
      <c r="G77" t="s">
        <v>509</v>
      </c>
      <c r="H77" t="s">
        <v>99</v>
      </c>
    </row>
    <row r="78" spans="2:8" x14ac:dyDescent="0.25">
      <c r="B78">
        <v>74</v>
      </c>
      <c r="C78">
        <v>1063</v>
      </c>
      <c r="D78" t="s">
        <v>403</v>
      </c>
      <c r="E78" t="s">
        <v>351</v>
      </c>
      <c r="F78" t="s">
        <v>71</v>
      </c>
      <c r="G78" t="s">
        <v>509</v>
      </c>
      <c r="H78" t="s">
        <v>359</v>
      </c>
    </row>
    <row r="79" spans="2:8" x14ac:dyDescent="0.25">
      <c r="B79">
        <v>75</v>
      </c>
      <c r="C79">
        <v>1064</v>
      </c>
      <c r="D79" t="s">
        <v>403</v>
      </c>
      <c r="E79" t="s">
        <v>242</v>
      </c>
      <c r="F79" t="s">
        <v>68</v>
      </c>
      <c r="G79" t="s">
        <v>509</v>
      </c>
      <c r="H79" t="s">
        <v>167</v>
      </c>
    </row>
    <row r="80" spans="2:8" x14ac:dyDescent="0.25">
      <c r="B80">
        <v>76</v>
      </c>
      <c r="C80">
        <v>1065</v>
      </c>
      <c r="D80" t="s">
        <v>403</v>
      </c>
      <c r="E80" t="s">
        <v>242</v>
      </c>
      <c r="F80" t="s">
        <v>235</v>
      </c>
      <c r="G80" t="s">
        <v>509</v>
      </c>
      <c r="H80" t="s">
        <v>201</v>
      </c>
    </row>
    <row r="81" spans="2:8" x14ac:dyDescent="0.25">
      <c r="B81">
        <v>77</v>
      </c>
      <c r="C81">
        <v>1066</v>
      </c>
      <c r="D81" t="s">
        <v>403</v>
      </c>
      <c r="E81" t="s">
        <v>242</v>
      </c>
      <c r="F81" t="s">
        <v>229</v>
      </c>
      <c r="G81" t="s">
        <v>509</v>
      </c>
      <c r="H81" t="s">
        <v>204</v>
      </c>
    </row>
    <row r="82" spans="2:8" x14ac:dyDescent="0.25">
      <c r="B82">
        <v>78</v>
      </c>
      <c r="C82">
        <v>1067</v>
      </c>
      <c r="D82" t="s">
        <v>403</v>
      </c>
      <c r="E82" t="s">
        <v>242</v>
      </c>
      <c r="F82" t="s">
        <v>171</v>
      </c>
      <c r="G82" t="s">
        <v>509</v>
      </c>
      <c r="H82" t="s">
        <v>164</v>
      </c>
    </row>
    <row r="83" spans="2:8" x14ac:dyDescent="0.25">
      <c r="B83">
        <v>79</v>
      </c>
      <c r="C83">
        <v>1068</v>
      </c>
      <c r="D83" t="s">
        <v>403</v>
      </c>
      <c r="E83" t="s">
        <v>242</v>
      </c>
      <c r="F83" t="s">
        <v>193</v>
      </c>
      <c r="G83" t="s">
        <v>509</v>
      </c>
      <c r="H83" t="s">
        <v>198</v>
      </c>
    </row>
    <row r="84" spans="2:8" x14ac:dyDescent="0.25">
      <c r="B84">
        <v>80</v>
      </c>
      <c r="C84">
        <v>1069</v>
      </c>
      <c r="D84" t="s">
        <v>403</v>
      </c>
      <c r="E84" t="s">
        <v>242</v>
      </c>
      <c r="F84" t="s">
        <v>121</v>
      </c>
      <c r="G84" t="s">
        <v>509</v>
      </c>
      <c r="H84" t="s">
        <v>296</v>
      </c>
    </row>
    <row r="85" spans="2:8" x14ac:dyDescent="0.25">
      <c r="B85">
        <v>81</v>
      </c>
      <c r="C85">
        <v>1070</v>
      </c>
      <c r="D85" t="s">
        <v>403</v>
      </c>
      <c r="E85" t="s">
        <v>242</v>
      </c>
      <c r="F85" t="s">
        <v>194</v>
      </c>
      <c r="G85" t="s">
        <v>509</v>
      </c>
      <c r="H85" t="s">
        <v>199</v>
      </c>
    </row>
    <row r="86" spans="2:8" x14ac:dyDescent="0.25">
      <c r="B86">
        <v>82</v>
      </c>
      <c r="C86">
        <v>1071</v>
      </c>
      <c r="D86" t="s">
        <v>403</v>
      </c>
      <c r="E86" t="s">
        <v>242</v>
      </c>
      <c r="F86" t="s">
        <v>192</v>
      </c>
      <c r="G86" t="s">
        <v>509</v>
      </c>
      <c r="H86" t="s">
        <v>197</v>
      </c>
    </row>
    <row r="87" spans="2:8" x14ac:dyDescent="0.25">
      <c r="B87">
        <v>83</v>
      </c>
      <c r="C87">
        <v>1072</v>
      </c>
      <c r="D87" t="s">
        <v>403</v>
      </c>
      <c r="E87" t="s">
        <v>242</v>
      </c>
      <c r="F87" t="s">
        <v>3</v>
      </c>
      <c r="G87" t="s">
        <v>509</v>
      </c>
      <c r="H87" t="s">
        <v>0</v>
      </c>
    </row>
    <row r="88" spans="2:8" x14ac:dyDescent="0.25">
      <c r="B88">
        <v>84</v>
      </c>
      <c r="C88">
        <v>1073</v>
      </c>
      <c r="D88" t="s">
        <v>403</v>
      </c>
      <c r="E88" t="s">
        <v>242</v>
      </c>
      <c r="F88" t="s">
        <v>112</v>
      </c>
      <c r="G88" t="s">
        <v>509</v>
      </c>
      <c r="H88" t="s">
        <v>225</v>
      </c>
    </row>
    <row r="89" spans="2:8" x14ac:dyDescent="0.25">
      <c r="B89">
        <v>85</v>
      </c>
      <c r="C89">
        <v>1074</v>
      </c>
      <c r="D89" t="s">
        <v>403</v>
      </c>
      <c r="E89" t="s">
        <v>242</v>
      </c>
      <c r="F89" t="s">
        <v>71</v>
      </c>
      <c r="G89" t="s">
        <v>509</v>
      </c>
      <c r="H89" t="s">
        <v>295</v>
      </c>
    </row>
    <row r="90" spans="2:8" x14ac:dyDescent="0.25">
      <c r="B90">
        <v>86</v>
      </c>
      <c r="C90">
        <v>1075</v>
      </c>
      <c r="D90" t="s">
        <v>403</v>
      </c>
      <c r="E90" t="s">
        <v>242</v>
      </c>
      <c r="F90" t="s">
        <v>300</v>
      </c>
      <c r="G90" t="s">
        <v>509</v>
      </c>
      <c r="H90" t="s">
        <v>355</v>
      </c>
    </row>
    <row r="91" spans="2:8" x14ac:dyDescent="0.25">
      <c r="B91">
        <v>87</v>
      </c>
      <c r="C91">
        <v>1076</v>
      </c>
      <c r="D91" t="s">
        <v>403</v>
      </c>
      <c r="E91" t="s">
        <v>242</v>
      </c>
      <c r="F91" t="s">
        <v>115</v>
      </c>
      <c r="G91" t="s">
        <v>509</v>
      </c>
      <c r="H91" t="s">
        <v>226</v>
      </c>
    </row>
    <row r="92" spans="2:8" x14ac:dyDescent="0.25">
      <c r="B92">
        <v>88</v>
      </c>
      <c r="C92">
        <v>1077</v>
      </c>
      <c r="D92" t="s">
        <v>403</v>
      </c>
      <c r="E92" t="s">
        <v>242</v>
      </c>
      <c r="F92" t="s">
        <v>69</v>
      </c>
      <c r="G92" t="s">
        <v>509</v>
      </c>
      <c r="H92" t="s">
        <v>202</v>
      </c>
    </row>
    <row r="93" spans="2:8" x14ac:dyDescent="0.25">
      <c r="B93">
        <v>89</v>
      </c>
      <c r="C93">
        <v>1078</v>
      </c>
      <c r="D93" t="s">
        <v>403</v>
      </c>
      <c r="E93" t="s">
        <v>242</v>
      </c>
      <c r="F93" t="s">
        <v>240</v>
      </c>
      <c r="G93" t="s">
        <v>509</v>
      </c>
      <c r="H93" t="s">
        <v>163</v>
      </c>
    </row>
    <row r="94" spans="2:8" x14ac:dyDescent="0.25">
      <c r="B94">
        <v>90</v>
      </c>
      <c r="C94">
        <v>1079</v>
      </c>
      <c r="D94" t="s">
        <v>403</v>
      </c>
      <c r="E94" t="s">
        <v>242</v>
      </c>
      <c r="F94" t="s">
        <v>183</v>
      </c>
      <c r="G94" t="s">
        <v>509</v>
      </c>
      <c r="H94" t="s">
        <v>200</v>
      </c>
    </row>
    <row r="95" spans="2:8" x14ac:dyDescent="0.25">
      <c r="B95">
        <v>91</v>
      </c>
      <c r="C95">
        <v>1080</v>
      </c>
      <c r="D95" t="s">
        <v>403</v>
      </c>
      <c r="E95" t="s">
        <v>242</v>
      </c>
      <c r="F95" t="s">
        <v>67</v>
      </c>
      <c r="G95" t="s">
        <v>509</v>
      </c>
      <c r="H95" t="s">
        <v>166</v>
      </c>
    </row>
    <row r="96" spans="2:8" x14ac:dyDescent="0.25">
      <c r="B96">
        <v>92</v>
      </c>
      <c r="C96">
        <v>1081</v>
      </c>
      <c r="D96" t="s">
        <v>403</v>
      </c>
      <c r="E96" t="s">
        <v>242</v>
      </c>
      <c r="F96" t="s">
        <v>70</v>
      </c>
      <c r="G96" t="s">
        <v>509</v>
      </c>
      <c r="H96" t="s">
        <v>99</v>
      </c>
    </row>
    <row r="97" spans="2:8" x14ac:dyDescent="0.25">
      <c r="B97">
        <v>93</v>
      </c>
      <c r="C97">
        <v>1082</v>
      </c>
      <c r="D97" t="s">
        <v>403</v>
      </c>
      <c r="E97" t="s">
        <v>222</v>
      </c>
      <c r="F97" t="s">
        <v>68</v>
      </c>
      <c r="G97" t="s">
        <v>509</v>
      </c>
      <c r="H97" t="s">
        <v>167</v>
      </c>
    </row>
    <row r="98" spans="2:8" x14ac:dyDescent="0.25">
      <c r="B98">
        <v>94</v>
      </c>
      <c r="C98">
        <v>1083</v>
      </c>
      <c r="D98" t="s">
        <v>403</v>
      </c>
      <c r="E98" t="s">
        <v>222</v>
      </c>
      <c r="F98" t="s">
        <v>154</v>
      </c>
      <c r="G98" t="s">
        <v>509</v>
      </c>
      <c r="H98" t="s">
        <v>164</v>
      </c>
    </row>
    <row r="99" spans="2:8" x14ac:dyDescent="0.25">
      <c r="B99">
        <v>95</v>
      </c>
      <c r="C99">
        <v>1084</v>
      </c>
      <c r="D99" t="s">
        <v>403</v>
      </c>
      <c r="E99" t="s">
        <v>222</v>
      </c>
      <c r="F99" t="s">
        <v>193</v>
      </c>
      <c r="G99" t="s">
        <v>509</v>
      </c>
      <c r="H99" t="s">
        <v>198</v>
      </c>
    </row>
    <row r="100" spans="2:8" x14ac:dyDescent="0.25">
      <c r="B100">
        <v>96</v>
      </c>
      <c r="C100">
        <v>1085</v>
      </c>
      <c r="D100" t="s">
        <v>403</v>
      </c>
      <c r="E100" t="s">
        <v>222</v>
      </c>
      <c r="F100" t="s">
        <v>121</v>
      </c>
      <c r="G100" t="s">
        <v>509</v>
      </c>
      <c r="H100" t="s">
        <v>296</v>
      </c>
    </row>
    <row r="101" spans="2:8" x14ac:dyDescent="0.25">
      <c r="B101">
        <v>97</v>
      </c>
      <c r="C101">
        <v>1086</v>
      </c>
      <c r="D101" t="s">
        <v>403</v>
      </c>
      <c r="E101" t="s">
        <v>222</v>
      </c>
      <c r="F101" t="s">
        <v>194</v>
      </c>
      <c r="G101" t="s">
        <v>509</v>
      </c>
      <c r="H101" t="s">
        <v>199</v>
      </c>
    </row>
    <row r="102" spans="2:8" x14ac:dyDescent="0.25">
      <c r="B102">
        <v>98</v>
      </c>
      <c r="C102">
        <v>1087</v>
      </c>
      <c r="D102" t="s">
        <v>403</v>
      </c>
      <c r="E102" t="s">
        <v>222</v>
      </c>
      <c r="F102" t="s">
        <v>192</v>
      </c>
      <c r="G102" t="s">
        <v>509</v>
      </c>
      <c r="H102" t="s">
        <v>197</v>
      </c>
    </row>
    <row r="103" spans="2:8" x14ac:dyDescent="0.25">
      <c r="B103">
        <v>99</v>
      </c>
      <c r="C103">
        <v>1088</v>
      </c>
      <c r="D103" t="s">
        <v>403</v>
      </c>
      <c r="E103" t="s">
        <v>222</v>
      </c>
      <c r="F103" t="s">
        <v>3</v>
      </c>
      <c r="G103" t="s">
        <v>509</v>
      </c>
      <c r="H103" t="s">
        <v>0</v>
      </c>
    </row>
    <row r="104" spans="2:8" x14ac:dyDescent="0.25">
      <c r="B104">
        <v>100</v>
      </c>
      <c r="C104">
        <v>1089</v>
      </c>
      <c r="D104" t="s">
        <v>403</v>
      </c>
      <c r="E104" t="s">
        <v>222</v>
      </c>
      <c r="F104" t="s">
        <v>223</v>
      </c>
      <c r="G104" t="s">
        <v>509</v>
      </c>
      <c r="H104" t="s">
        <v>227</v>
      </c>
    </row>
    <row r="105" spans="2:8" x14ac:dyDescent="0.25">
      <c r="B105">
        <v>101</v>
      </c>
      <c r="C105">
        <v>1090</v>
      </c>
      <c r="D105" t="s">
        <v>403</v>
      </c>
      <c r="E105" t="s">
        <v>222</v>
      </c>
      <c r="F105" t="s">
        <v>112</v>
      </c>
      <c r="G105" t="s">
        <v>509</v>
      </c>
      <c r="H105" t="s">
        <v>225</v>
      </c>
    </row>
    <row r="106" spans="2:8" x14ac:dyDescent="0.25">
      <c r="B106">
        <v>102</v>
      </c>
      <c r="C106">
        <v>1091</v>
      </c>
      <c r="D106" t="s">
        <v>403</v>
      </c>
      <c r="E106" t="s">
        <v>222</v>
      </c>
      <c r="F106" t="s">
        <v>300</v>
      </c>
      <c r="G106" t="s">
        <v>509</v>
      </c>
      <c r="H106" t="s">
        <v>355</v>
      </c>
    </row>
    <row r="107" spans="2:8" x14ac:dyDescent="0.25">
      <c r="B107">
        <v>103</v>
      </c>
      <c r="C107">
        <v>1092</v>
      </c>
      <c r="D107" t="s">
        <v>403</v>
      </c>
      <c r="E107" t="s">
        <v>222</v>
      </c>
      <c r="F107" t="s">
        <v>115</v>
      </c>
      <c r="G107" t="s">
        <v>509</v>
      </c>
      <c r="H107" t="s">
        <v>226</v>
      </c>
    </row>
    <row r="108" spans="2:8" x14ac:dyDescent="0.25">
      <c r="B108">
        <v>104</v>
      </c>
      <c r="C108">
        <v>1093</v>
      </c>
      <c r="D108" t="s">
        <v>403</v>
      </c>
      <c r="E108" t="s">
        <v>222</v>
      </c>
      <c r="F108" t="s">
        <v>184</v>
      </c>
      <c r="G108" t="s">
        <v>509</v>
      </c>
      <c r="H108" t="s">
        <v>210</v>
      </c>
    </row>
    <row r="109" spans="2:8" x14ac:dyDescent="0.25">
      <c r="B109">
        <v>105</v>
      </c>
      <c r="C109">
        <v>1094</v>
      </c>
      <c r="D109" t="s">
        <v>403</v>
      </c>
      <c r="E109" t="s">
        <v>222</v>
      </c>
      <c r="F109" t="s">
        <v>153</v>
      </c>
      <c r="G109" t="s">
        <v>509</v>
      </c>
      <c r="H109" t="s">
        <v>163</v>
      </c>
    </row>
    <row r="110" spans="2:8" x14ac:dyDescent="0.25">
      <c r="B110">
        <v>106</v>
      </c>
      <c r="C110">
        <v>1095</v>
      </c>
      <c r="D110" t="s">
        <v>403</v>
      </c>
      <c r="E110" t="s">
        <v>222</v>
      </c>
      <c r="F110" t="s">
        <v>224</v>
      </c>
      <c r="G110" t="s">
        <v>509</v>
      </c>
      <c r="H110" t="s">
        <v>228</v>
      </c>
    </row>
    <row r="111" spans="2:8" x14ac:dyDescent="0.25">
      <c r="B111">
        <v>107</v>
      </c>
      <c r="C111">
        <v>1096</v>
      </c>
      <c r="D111" t="s">
        <v>403</v>
      </c>
      <c r="E111" t="s">
        <v>222</v>
      </c>
      <c r="F111" t="s">
        <v>67</v>
      </c>
      <c r="G111" t="s">
        <v>509</v>
      </c>
      <c r="H111" t="s">
        <v>166</v>
      </c>
    </row>
    <row r="112" spans="2:8" x14ac:dyDescent="0.25">
      <c r="B112">
        <v>108</v>
      </c>
      <c r="C112">
        <v>1097</v>
      </c>
      <c r="D112" t="s">
        <v>403</v>
      </c>
      <c r="E112" t="s">
        <v>321</v>
      </c>
      <c r="G112" t="s">
        <v>509</v>
      </c>
      <c r="H112" t="s">
        <v>244</v>
      </c>
    </row>
    <row r="113" spans="2:8" x14ac:dyDescent="0.25">
      <c r="B113">
        <v>109</v>
      </c>
      <c r="C113">
        <v>1098</v>
      </c>
      <c r="D113" t="s">
        <v>403</v>
      </c>
      <c r="E113" t="s">
        <v>320</v>
      </c>
      <c r="G113" t="s">
        <v>509</v>
      </c>
      <c r="H113" t="s">
        <v>243</v>
      </c>
    </row>
    <row r="114" spans="2:8" x14ac:dyDescent="0.25">
      <c r="B114">
        <v>110</v>
      </c>
      <c r="C114">
        <v>1099</v>
      </c>
      <c r="D114" t="s">
        <v>403</v>
      </c>
      <c r="E114" t="s">
        <v>322</v>
      </c>
      <c r="G114" t="s">
        <v>509</v>
      </c>
      <c r="H114" t="s">
        <v>245</v>
      </c>
    </row>
    <row r="115" spans="2:8" x14ac:dyDescent="0.25">
      <c r="B115">
        <v>111</v>
      </c>
      <c r="C115">
        <v>1100</v>
      </c>
      <c r="D115" t="s">
        <v>403</v>
      </c>
      <c r="E115" t="s">
        <v>352</v>
      </c>
      <c r="G115" t="s">
        <v>509</v>
      </c>
      <c r="H115" t="s">
        <v>354</v>
      </c>
    </row>
    <row r="116" spans="2:8" x14ac:dyDescent="0.25">
      <c r="B116">
        <v>112</v>
      </c>
      <c r="C116">
        <v>1101</v>
      </c>
      <c r="D116" t="s">
        <v>403</v>
      </c>
      <c r="E116" t="s">
        <v>323</v>
      </c>
      <c r="G116" t="s">
        <v>509</v>
      </c>
      <c r="H116" t="s">
        <v>353</v>
      </c>
    </row>
    <row r="117" spans="2:8" x14ac:dyDescent="0.25">
      <c r="B117">
        <v>113</v>
      </c>
      <c r="C117">
        <v>1102</v>
      </c>
      <c r="D117" t="s">
        <v>403</v>
      </c>
      <c r="E117" t="s">
        <v>319</v>
      </c>
      <c r="G117" t="s">
        <v>509</v>
      </c>
      <c r="H117" t="s">
        <v>234</v>
      </c>
    </row>
    <row r="118" spans="2:8" x14ac:dyDescent="0.25">
      <c r="B118">
        <v>114</v>
      </c>
      <c r="C118">
        <v>1103</v>
      </c>
      <c r="D118" t="s">
        <v>403</v>
      </c>
      <c r="E118" t="s">
        <v>366</v>
      </c>
      <c r="G118" t="s">
        <v>509</v>
      </c>
      <c r="H118" t="s">
        <v>367</v>
      </c>
    </row>
    <row r="119" spans="2:8" x14ac:dyDescent="0.25">
      <c r="B119">
        <v>115</v>
      </c>
      <c r="C119">
        <v>1104</v>
      </c>
      <c r="D119" t="s">
        <v>403</v>
      </c>
      <c r="E119" t="s">
        <v>366</v>
      </c>
      <c r="F119" t="s">
        <v>68</v>
      </c>
      <c r="G119" t="s">
        <v>509</v>
      </c>
      <c r="H119" t="s">
        <v>167</v>
      </c>
    </row>
    <row r="120" spans="2:8" x14ac:dyDescent="0.25">
      <c r="B120">
        <v>116</v>
      </c>
      <c r="C120">
        <v>1105</v>
      </c>
      <c r="D120" t="s">
        <v>403</v>
      </c>
      <c r="E120" t="s">
        <v>366</v>
      </c>
      <c r="F120" t="s">
        <v>193</v>
      </c>
      <c r="G120" t="s">
        <v>509</v>
      </c>
      <c r="H120" t="s">
        <v>198</v>
      </c>
    </row>
    <row r="121" spans="2:8" x14ac:dyDescent="0.25">
      <c r="B121">
        <v>117</v>
      </c>
      <c r="C121">
        <v>1106</v>
      </c>
      <c r="D121" t="s">
        <v>403</v>
      </c>
      <c r="E121" t="s">
        <v>366</v>
      </c>
      <c r="F121" t="s">
        <v>121</v>
      </c>
      <c r="G121" t="s">
        <v>509</v>
      </c>
      <c r="H121" t="s">
        <v>296</v>
      </c>
    </row>
    <row r="122" spans="2:8" x14ac:dyDescent="0.25">
      <c r="B122">
        <v>118</v>
      </c>
      <c r="C122">
        <v>1107</v>
      </c>
      <c r="D122" t="s">
        <v>403</v>
      </c>
      <c r="E122" t="s">
        <v>366</v>
      </c>
      <c r="F122" t="s">
        <v>194</v>
      </c>
      <c r="G122" t="s">
        <v>509</v>
      </c>
      <c r="H122" t="s">
        <v>199</v>
      </c>
    </row>
    <row r="123" spans="2:8" x14ac:dyDescent="0.25">
      <c r="B123">
        <v>119</v>
      </c>
      <c r="C123">
        <v>1108</v>
      </c>
      <c r="D123" t="s">
        <v>403</v>
      </c>
      <c r="E123" t="s">
        <v>366</v>
      </c>
      <c r="F123" t="s">
        <v>192</v>
      </c>
      <c r="G123" t="s">
        <v>509</v>
      </c>
      <c r="H123" t="s">
        <v>197</v>
      </c>
    </row>
    <row r="124" spans="2:8" x14ac:dyDescent="0.25">
      <c r="B124">
        <v>120</v>
      </c>
      <c r="C124">
        <v>1109</v>
      </c>
      <c r="D124" t="s">
        <v>403</v>
      </c>
      <c r="E124" t="s">
        <v>366</v>
      </c>
      <c r="F124" t="s">
        <v>3</v>
      </c>
      <c r="G124" t="s">
        <v>509</v>
      </c>
      <c r="H124" t="s">
        <v>0</v>
      </c>
    </row>
    <row r="125" spans="2:8" x14ac:dyDescent="0.25">
      <c r="B125">
        <v>121</v>
      </c>
      <c r="C125">
        <v>1110</v>
      </c>
      <c r="D125" t="s">
        <v>403</v>
      </c>
      <c r="E125" t="s">
        <v>366</v>
      </c>
      <c r="F125" t="s">
        <v>223</v>
      </c>
      <c r="G125" t="s">
        <v>509</v>
      </c>
      <c r="H125" t="s">
        <v>227</v>
      </c>
    </row>
    <row r="126" spans="2:8" x14ac:dyDescent="0.25">
      <c r="B126">
        <v>122</v>
      </c>
      <c r="C126">
        <v>1111</v>
      </c>
      <c r="D126" t="s">
        <v>403</v>
      </c>
      <c r="E126" t="s">
        <v>366</v>
      </c>
      <c r="F126" t="s">
        <v>112</v>
      </c>
      <c r="G126" t="s">
        <v>509</v>
      </c>
      <c r="H126" t="s">
        <v>225</v>
      </c>
    </row>
    <row r="127" spans="2:8" x14ac:dyDescent="0.25">
      <c r="B127">
        <v>123</v>
      </c>
      <c r="C127">
        <v>1112</v>
      </c>
      <c r="D127" t="s">
        <v>403</v>
      </c>
      <c r="E127" t="s">
        <v>366</v>
      </c>
      <c r="F127" t="s">
        <v>115</v>
      </c>
      <c r="G127" t="s">
        <v>509</v>
      </c>
      <c r="H127" t="s">
        <v>226</v>
      </c>
    </row>
    <row r="128" spans="2:8" x14ac:dyDescent="0.25">
      <c r="B128">
        <v>124</v>
      </c>
      <c r="C128">
        <v>1113</v>
      </c>
      <c r="D128" t="s">
        <v>403</v>
      </c>
      <c r="E128" t="s">
        <v>366</v>
      </c>
      <c r="F128" t="s">
        <v>184</v>
      </c>
      <c r="G128" t="s">
        <v>509</v>
      </c>
      <c r="H128" t="s">
        <v>210</v>
      </c>
    </row>
    <row r="129" spans="2:8" x14ac:dyDescent="0.25">
      <c r="B129">
        <v>125</v>
      </c>
      <c r="C129">
        <v>1114</v>
      </c>
      <c r="D129" t="s">
        <v>403</v>
      </c>
      <c r="E129" t="s">
        <v>366</v>
      </c>
      <c r="F129" t="s">
        <v>240</v>
      </c>
      <c r="G129" t="s">
        <v>509</v>
      </c>
      <c r="H129" t="s">
        <v>163</v>
      </c>
    </row>
    <row r="130" spans="2:8" x14ac:dyDescent="0.25">
      <c r="B130">
        <v>126</v>
      </c>
      <c r="C130">
        <v>1115</v>
      </c>
      <c r="D130" t="s">
        <v>403</v>
      </c>
      <c r="E130" t="s">
        <v>366</v>
      </c>
      <c r="F130" t="s">
        <v>224</v>
      </c>
      <c r="G130" t="s">
        <v>509</v>
      </c>
      <c r="H130" t="s">
        <v>228</v>
      </c>
    </row>
    <row r="131" spans="2:8" x14ac:dyDescent="0.25">
      <c r="B131">
        <v>127</v>
      </c>
      <c r="C131">
        <v>1116</v>
      </c>
      <c r="D131" t="s">
        <v>403</v>
      </c>
      <c r="E131" t="s">
        <v>366</v>
      </c>
      <c r="F131" t="s">
        <v>67</v>
      </c>
      <c r="G131" t="s">
        <v>509</v>
      </c>
      <c r="H131" t="s">
        <v>166</v>
      </c>
    </row>
    <row r="132" spans="2:8" x14ac:dyDescent="0.25">
      <c r="B132">
        <v>128</v>
      </c>
      <c r="C132">
        <v>1117</v>
      </c>
      <c r="D132" t="s">
        <v>403</v>
      </c>
      <c r="E132" t="s">
        <v>363</v>
      </c>
      <c r="G132" t="s">
        <v>509</v>
      </c>
      <c r="H132" t="s">
        <v>365</v>
      </c>
    </row>
    <row r="133" spans="2:8" x14ac:dyDescent="0.25">
      <c r="B133">
        <v>129</v>
      </c>
      <c r="C133">
        <v>1118</v>
      </c>
      <c r="D133" t="s">
        <v>403</v>
      </c>
      <c r="E133" t="s">
        <v>363</v>
      </c>
      <c r="F133" t="s">
        <v>68</v>
      </c>
      <c r="G133" t="s">
        <v>509</v>
      </c>
      <c r="H133" t="s">
        <v>167</v>
      </c>
    </row>
    <row r="134" spans="2:8" x14ac:dyDescent="0.25">
      <c r="B134">
        <v>130</v>
      </c>
      <c r="C134">
        <v>1119</v>
      </c>
      <c r="D134" t="s">
        <v>403</v>
      </c>
      <c r="E134" t="s">
        <v>363</v>
      </c>
      <c r="F134" t="s">
        <v>3</v>
      </c>
      <c r="G134" t="s">
        <v>509</v>
      </c>
      <c r="H134" t="s">
        <v>0</v>
      </c>
    </row>
    <row r="135" spans="2:8" x14ac:dyDescent="0.25">
      <c r="B135">
        <v>131</v>
      </c>
      <c r="C135">
        <v>1120</v>
      </c>
      <c r="D135" t="s">
        <v>403</v>
      </c>
      <c r="E135" t="s">
        <v>363</v>
      </c>
      <c r="F135" t="s">
        <v>69</v>
      </c>
      <c r="G135" t="s">
        <v>509</v>
      </c>
      <c r="H135" t="s">
        <v>202</v>
      </c>
    </row>
    <row r="136" spans="2:8" x14ac:dyDescent="0.25">
      <c r="B136">
        <v>132</v>
      </c>
      <c r="C136">
        <v>1121</v>
      </c>
      <c r="D136" t="s">
        <v>403</v>
      </c>
      <c r="E136" t="s">
        <v>363</v>
      </c>
      <c r="F136" t="s">
        <v>183</v>
      </c>
      <c r="G136" t="s">
        <v>509</v>
      </c>
      <c r="H136" t="s">
        <v>200</v>
      </c>
    </row>
    <row r="137" spans="2:8" x14ac:dyDescent="0.25">
      <c r="B137">
        <v>133</v>
      </c>
      <c r="C137">
        <v>1122</v>
      </c>
      <c r="D137" t="s">
        <v>403</v>
      </c>
      <c r="E137" t="s">
        <v>363</v>
      </c>
      <c r="F137" t="s">
        <v>224</v>
      </c>
      <c r="G137" t="s">
        <v>509</v>
      </c>
      <c r="H137" t="s">
        <v>228</v>
      </c>
    </row>
    <row r="138" spans="2:8" x14ac:dyDescent="0.25">
      <c r="B138">
        <v>134</v>
      </c>
      <c r="C138">
        <v>1123</v>
      </c>
      <c r="D138" t="s">
        <v>403</v>
      </c>
      <c r="E138" t="s">
        <v>363</v>
      </c>
      <c r="F138" t="s">
        <v>70</v>
      </c>
      <c r="G138" t="s">
        <v>509</v>
      </c>
      <c r="H138" t="s">
        <v>99</v>
      </c>
    </row>
  </sheetData>
  <phoneticPr fontId="16" type="noConversion"/>
  <dataValidations disablePrompts="1" count="1">
    <dataValidation allowBlank="1" showInputMessage="1" showErrorMessage="1" sqref="A1" xr:uid="{08C1F767-024D-4CAB-9C2A-551FC1DA58FE}"/>
  </dataValidations>
  <pageMargins left="0.7" right="0.7" top="0.75" bottom="0.75" header="0.3" footer="0.3"/>
  <pageSetup scale="34" orientation="portrait" r:id="rId1"/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1"/>
  <dimension ref="A1:C359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1" t="s">
        <v>0</v>
      </c>
    </row>
    <row r="2" spans="1:3" x14ac:dyDescent="0.25">
      <c r="A2" t="s">
        <v>534</v>
      </c>
    </row>
    <row r="3" spans="1:3" x14ac:dyDescent="0.25">
      <c r="A3" s="3" t="s">
        <v>52</v>
      </c>
      <c r="B3" t="s">
        <v>74</v>
      </c>
      <c r="C3" s="3" t="s">
        <v>132</v>
      </c>
    </row>
    <row r="4" spans="1:3" x14ac:dyDescent="0.25">
      <c r="A4" s="3" t="s">
        <v>52</v>
      </c>
      <c r="B4" t="s">
        <v>75</v>
      </c>
      <c r="C4" t="b">
        <v>0</v>
      </c>
    </row>
    <row r="5" spans="1:3" x14ac:dyDescent="0.25">
      <c r="A5" s="3" t="s">
        <v>48</v>
      </c>
      <c r="B5" t="s">
        <v>76</v>
      </c>
      <c r="C5" t="b">
        <v>0</v>
      </c>
    </row>
    <row r="6" spans="1:3" x14ac:dyDescent="0.25">
      <c r="A6" s="3" t="s">
        <v>3</v>
      </c>
      <c r="B6" t="s">
        <v>76</v>
      </c>
      <c r="C6" t="b">
        <v>0</v>
      </c>
    </row>
    <row r="7" spans="1:3" x14ac:dyDescent="0.25">
      <c r="A7" s="3" t="s">
        <v>115</v>
      </c>
      <c r="B7" t="s">
        <v>76</v>
      </c>
      <c r="C7" t="b">
        <v>0</v>
      </c>
    </row>
    <row r="8" spans="1:3" x14ac:dyDescent="0.25">
      <c r="A8" s="3" t="s">
        <v>112</v>
      </c>
      <c r="B8" t="s">
        <v>76</v>
      </c>
      <c r="C8" t="b">
        <v>0</v>
      </c>
    </row>
    <row r="9" spans="1:3" x14ac:dyDescent="0.25">
      <c r="A9" s="3" t="s">
        <v>111</v>
      </c>
      <c r="B9" t="s">
        <v>76</v>
      </c>
      <c r="C9" t="b">
        <v>0</v>
      </c>
    </row>
    <row r="10" spans="1:3" x14ac:dyDescent="0.25">
      <c r="A10" s="3" t="s">
        <v>116</v>
      </c>
      <c r="B10" t="s">
        <v>76</v>
      </c>
      <c r="C10" t="b">
        <v>0</v>
      </c>
    </row>
    <row r="11" spans="1:3" x14ac:dyDescent="0.25">
      <c r="A11" s="3" t="s">
        <v>118</v>
      </c>
      <c r="B11" t="s">
        <v>76</v>
      </c>
      <c r="C11" t="b">
        <v>0</v>
      </c>
    </row>
    <row r="12" spans="1:3" x14ac:dyDescent="0.25">
      <c r="A12" s="3" t="s">
        <v>119</v>
      </c>
      <c r="B12" t="s">
        <v>76</v>
      </c>
      <c r="C12" t="b">
        <v>0</v>
      </c>
    </row>
    <row r="13" spans="1:3" x14ac:dyDescent="0.25">
      <c r="A13" s="3" t="s">
        <v>122</v>
      </c>
      <c r="B13" t="s">
        <v>76</v>
      </c>
      <c r="C13" t="b">
        <v>0</v>
      </c>
    </row>
    <row r="14" spans="1:3" x14ac:dyDescent="0.25">
      <c r="A14" s="3" t="s">
        <v>110</v>
      </c>
      <c r="B14" t="s">
        <v>76</v>
      </c>
      <c r="C14" t="b">
        <v>0</v>
      </c>
    </row>
    <row r="15" spans="1:3" x14ac:dyDescent="0.25">
      <c r="A15" s="3" t="s">
        <v>114</v>
      </c>
      <c r="B15" t="s">
        <v>76</v>
      </c>
      <c r="C15" t="b">
        <v>0</v>
      </c>
    </row>
    <row r="16" spans="1:3" x14ac:dyDescent="0.25">
      <c r="A16" s="3" t="s">
        <v>117</v>
      </c>
      <c r="B16" t="s">
        <v>76</v>
      </c>
      <c r="C16" t="b">
        <v>0</v>
      </c>
    </row>
    <row r="17" spans="1:3" x14ac:dyDescent="0.25">
      <c r="A17" s="3" t="s">
        <v>120</v>
      </c>
      <c r="B17" t="s">
        <v>76</v>
      </c>
      <c r="C17" t="b">
        <v>0</v>
      </c>
    </row>
    <row r="18" spans="1:3" x14ac:dyDescent="0.25">
      <c r="A18" s="3" t="s">
        <v>123</v>
      </c>
      <c r="B18" t="s">
        <v>76</v>
      </c>
      <c r="C18" t="b">
        <v>0</v>
      </c>
    </row>
    <row r="19" spans="1:3" x14ac:dyDescent="0.25">
      <c r="A19" s="3" t="s">
        <v>109</v>
      </c>
      <c r="B19" t="s">
        <v>76</v>
      </c>
      <c r="C19" t="b">
        <v>0</v>
      </c>
    </row>
    <row r="20" spans="1:3" x14ac:dyDescent="0.25">
      <c r="A20" s="3" t="s">
        <v>69</v>
      </c>
      <c r="B20" t="s">
        <v>76</v>
      </c>
      <c r="C20" t="b">
        <v>0</v>
      </c>
    </row>
    <row r="21" spans="1:3" x14ac:dyDescent="0.25">
      <c r="A21" s="3" t="s">
        <v>70</v>
      </c>
      <c r="B21" t="s">
        <v>76</v>
      </c>
      <c r="C21" t="b">
        <v>0</v>
      </c>
    </row>
    <row r="22" spans="1:3" x14ac:dyDescent="0.25">
      <c r="A22" s="3" t="s">
        <v>68</v>
      </c>
      <c r="B22" t="s">
        <v>76</v>
      </c>
      <c r="C22" t="b">
        <v>0</v>
      </c>
    </row>
    <row r="23" spans="1:3" x14ac:dyDescent="0.25">
      <c r="A23" s="3" t="s">
        <v>121</v>
      </c>
      <c r="B23" t="s">
        <v>76</v>
      </c>
      <c r="C23" t="b">
        <v>0</v>
      </c>
    </row>
    <row r="24" spans="1:3" x14ac:dyDescent="0.25">
      <c r="A24" s="3" t="s">
        <v>67</v>
      </c>
      <c r="B24" t="s">
        <v>76</v>
      </c>
      <c r="C24" t="b">
        <v>0</v>
      </c>
    </row>
    <row r="25" spans="1:3" x14ac:dyDescent="0.25">
      <c r="A25" s="3" t="s">
        <v>126</v>
      </c>
      <c r="B25" t="s">
        <v>76</v>
      </c>
      <c r="C25" t="b">
        <v>0</v>
      </c>
    </row>
    <row r="26" spans="1:3" x14ac:dyDescent="0.25">
      <c r="A26" s="3" t="s">
        <v>127</v>
      </c>
      <c r="B26" t="s">
        <v>76</v>
      </c>
      <c r="C26" t="b">
        <v>0</v>
      </c>
    </row>
    <row r="27" spans="1:3" x14ac:dyDescent="0.25">
      <c r="A27" s="3" t="s">
        <v>133</v>
      </c>
      <c r="B27" t="s">
        <v>76</v>
      </c>
      <c r="C27" t="b">
        <v>0</v>
      </c>
    </row>
    <row r="28" spans="1:3" x14ac:dyDescent="0.25">
      <c r="A28" s="3" t="s">
        <v>96</v>
      </c>
      <c r="B28" t="s">
        <v>76</v>
      </c>
      <c r="C28" t="b">
        <v>0</v>
      </c>
    </row>
    <row r="29" spans="1:3" x14ac:dyDescent="0.25">
      <c r="A29" s="3" t="s">
        <v>97</v>
      </c>
      <c r="B29" t="s">
        <v>76</v>
      </c>
      <c r="C29" t="b">
        <v>0</v>
      </c>
    </row>
    <row r="30" spans="1:3" x14ac:dyDescent="0.25">
      <c r="A30" s="3" t="s">
        <v>98</v>
      </c>
      <c r="B30" t="s">
        <v>76</v>
      </c>
      <c r="C30" t="b">
        <v>0</v>
      </c>
    </row>
    <row r="31" spans="1:3" x14ac:dyDescent="0.25">
      <c r="A31" s="3" t="s">
        <v>99</v>
      </c>
      <c r="B31" t="s">
        <v>76</v>
      </c>
      <c r="C31" t="b">
        <v>0</v>
      </c>
    </row>
    <row r="32" spans="1:3" x14ac:dyDescent="0.25">
      <c r="A32" s="3" t="s">
        <v>129</v>
      </c>
      <c r="B32" t="s">
        <v>76</v>
      </c>
      <c r="C32" t="b">
        <v>0</v>
      </c>
    </row>
    <row r="33" spans="1:3" x14ac:dyDescent="0.25">
      <c r="A33" s="3" t="s">
        <v>130</v>
      </c>
      <c r="B33" t="s">
        <v>76</v>
      </c>
      <c r="C33" t="b">
        <v>0</v>
      </c>
    </row>
    <row r="34" spans="1:3" x14ac:dyDescent="0.25">
      <c r="A34" t="s">
        <v>535</v>
      </c>
    </row>
    <row r="35" spans="1:3" x14ac:dyDescent="0.25">
      <c r="A35" t="s">
        <v>536</v>
      </c>
    </row>
    <row r="36" spans="1:3" x14ac:dyDescent="0.25">
      <c r="A36" t="s">
        <v>149</v>
      </c>
    </row>
    <row r="37" spans="1:3" x14ac:dyDescent="0.25">
      <c r="A37" t="s">
        <v>152</v>
      </c>
    </row>
    <row r="38" spans="1:3" x14ac:dyDescent="0.25">
      <c r="A38" t="s">
        <v>537</v>
      </c>
    </row>
    <row r="39" spans="1:3" x14ac:dyDescent="0.25">
      <c r="A39" t="s">
        <v>150</v>
      </c>
    </row>
    <row r="40" spans="1:3" x14ac:dyDescent="0.25">
      <c r="A40" t="s">
        <v>538</v>
      </c>
    </row>
    <row r="41" spans="1:3" x14ac:dyDescent="0.25">
      <c r="A41" t="s">
        <v>394</v>
      </c>
    </row>
    <row r="42" spans="1:3" x14ac:dyDescent="0.25">
      <c r="A42" t="s">
        <v>393</v>
      </c>
    </row>
    <row r="43" spans="1:3" x14ac:dyDescent="0.25">
      <c r="A43" t="s">
        <v>411</v>
      </c>
    </row>
    <row r="44" spans="1:3" x14ac:dyDescent="0.25">
      <c r="A44" t="s">
        <v>151</v>
      </c>
    </row>
    <row r="45" spans="1:3" x14ac:dyDescent="0.25">
      <c r="A45" t="s">
        <v>539</v>
      </c>
    </row>
    <row r="46" spans="1:3" x14ac:dyDescent="0.25">
      <c r="A46" s="3" t="s">
        <v>52</v>
      </c>
      <c r="B46" t="s">
        <v>74</v>
      </c>
      <c r="C46" s="3" t="s">
        <v>148</v>
      </c>
    </row>
    <row r="47" spans="1:3" x14ac:dyDescent="0.25">
      <c r="A47" s="3" t="s">
        <v>52</v>
      </c>
      <c r="B47" t="s">
        <v>75</v>
      </c>
      <c r="C47" t="b">
        <v>0</v>
      </c>
    </row>
    <row r="48" spans="1:3" x14ac:dyDescent="0.25">
      <c r="A48" s="3" t="s">
        <v>48</v>
      </c>
      <c r="B48" t="s">
        <v>76</v>
      </c>
      <c r="C48" t="b">
        <v>1</v>
      </c>
    </row>
    <row r="49" spans="1:3" x14ac:dyDescent="0.25">
      <c r="A49" s="3" t="s">
        <v>3</v>
      </c>
      <c r="B49" t="s">
        <v>76</v>
      </c>
      <c r="C49" t="b">
        <v>1</v>
      </c>
    </row>
    <row r="50" spans="1:3" x14ac:dyDescent="0.25">
      <c r="A50" s="3" t="s">
        <v>115</v>
      </c>
      <c r="B50" t="s">
        <v>76</v>
      </c>
      <c r="C50" t="b">
        <v>1</v>
      </c>
    </row>
    <row r="51" spans="1:3" x14ac:dyDescent="0.25">
      <c r="A51" s="3" t="s">
        <v>112</v>
      </c>
      <c r="B51" t="s">
        <v>76</v>
      </c>
      <c r="C51" t="b">
        <v>1</v>
      </c>
    </row>
    <row r="52" spans="1:3" x14ac:dyDescent="0.25">
      <c r="A52" s="3" t="s">
        <v>192</v>
      </c>
      <c r="B52" t="s">
        <v>76</v>
      </c>
      <c r="C52" t="b">
        <v>1</v>
      </c>
    </row>
    <row r="53" spans="1:3" x14ac:dyDescent="0.25">
      <c r="A53" s="3" t="s">
        <v>193</v>
      </c>
      <c r="B53" t="s">
        <v>76</v>
      </c>
      <c r="C53" t="b">
        <v>1</v>
      </c>
    </row>
    <row r="54" spans="1:3" x14ac:dyDescent="0.25">
      <c r="A54" s="3" t="s">
        <v>194</v>
      </c>
      <c r="B54" t="s">
        <v>76</v>
      </c>
      <c r="C54" t="b">
        <v>1</v>
      </c>
    </row>
    <row r="55" spans="1:3" x14ac:dyDescent="0.25">
      <c r="A55" s="3" t="s">
        <v>240</v>
      </c>
      <c r="B55" t="s">
        <v>76</v>
      </c>
      <c r="C55" t="b">
        <v>1</v>
      </c>
    </row>
    <row r="56" spans="1:3" x14ac:dyDescent="0.25">
      <c r="A56" s="3" t="s">
        <v>111</v>
      </c>
      <c r="B56" t="s">
        <v>76</v>
      </c>
      <c r="C56" t="b">
        <v>1</v>
      </c>
    </row>
    <row r="57" spans="1:3" x14ac:dyDescent="0.25">
      <c r="A57" s="3" t="s">
        <v>291</v>
      </c>
      <c r="B57" t="s">
        <v>76</v>
      </c>
      <c r="C57" t="b">
        <v>1</v>
      </c>
    </row>
    <row r="58" spans="1:3" x14ac:dyDescent="0.25">
      <c r="A58" s="3" t="s">
        <v>282</v>
      </c>
      <c r="B58" t="s">
        <v>76</v>
      </c>
      <c r="C58" t="b">
        <v>1</v>
      </c>
    </row>
    <row r="59" spans="1:3" x14ac:dyDescent="0.25">
      <c r="A59" s="3" t="s">
        <v>302</v>
      </c>
      <c r="B59" t="s">
        <v>76</v>
      </c>
      <c r="C59" t="b">
        <v>1</v>
      </c>
    </row>
    <row r="60" spans="1:3" x14ac:dyDescent="0.25">
      <c r="A60" s="3" t="s">
        <v>118</v>
      </c>
      <c r="B60" t="s">
        <v>76</v>
      </c>
      <c r="C60" t="b">
        <v>1</v>
      </c>
    </row>
    <row r="61" spans="1:3" x14ac:dyDescent="0.25">
      <c r="A61" s="3" t="s">
        <v>119</v>
      </c>
      <c r="B61" t="s">
        <v>76</v>
      </c>
      <c r="C61" t="b">
        <v>1</v>
      </c>
    </row>
    <row r="62" spans="1:3" x14ac:dyDescent="0.25">
      <c r="A62" s="3" t="s">
        <v>122</v>
      </c>
      <c r="B62" t="s">
        <v>76</v>
      </c>
      <c r="C62" t="b">
        <v>1</v>
      </c>
    </row>
    <row r="63" spans="1:3" x14ac:dyDescent="0.25">
      <c r="A63" s="3" t="s">
        <v>284</v>
      </c>
      <c r="B63" t="s">
        <v>76</v>
      </c>
      <c r="C63" t="b">
        <v>1</v>
      </c>
    </row>
    <row r="64" spans="1:3" x14ac:dyDescent="0.25">
      <c r="A64" s="3" t="s">
        <v>285</v>
      </c>
      <c r="B64" t="s">
        <v>76</v>
      </c>
      <c r="C64" t="b">
        <v>1</v>
      </c>
    </row>
    <row r="65" spans="1:3" x14ac:dyDescent="0.25">
      <c r="A65" s="3" t="s">
        <v>286</v>
      </c>
      <c r="B65" t="s">
        <v>76</v>
      </c>
      <c r="C65" t="b">
        <v>1</v>
      </c>
    </row>
    <row r="66" spans="1:3" x14ac:dyDescent="0.25">
      <c r="A66" s="3" t="s">
        <v>287</v>
      </c>
      <c r="B66" t="s">
        <v>76</v>
      </c>
      <c r="C66" t="b">
        <v>1</v>
      </c>
    </row>
    <row r="67" spans="1:3" x14ac:dyDescent="0.25">
      <c r="A67" s="3" t="s">
        <v>288</v>
      </c>
      <c r="B67" t="s">
        <v>76</v>
      </c>
      <c r="C67" t="b">
        <v>1</v>
      </c>
    </row>
    <row r="68" spans="1:3" x14ac:dyDescent="0.25">
      <c r="A68" s="3" t="s">
        <v>289</v>
      </c>
      <c r="B68" t="s">
        <v>76</v>
      </c>
      <c r="C68" t="b">
        <v>1</v>
      </c>
    </row>
    <row r="69" spans="1:3" x14ac:dyDescent="0.25">
      <c r="A69" s="3" t="s">
        <v>290</v>
      </c>
      <c r="B69" t="s">
        <v>76</v>
      </c>
      <c r="C69" t="b">
        <v>1</v>
      </c>
    </row>
    <row r="70" spans="1:3" x14ac:dyDescent="0.25">
      <c r="A70" s="3" t="s">
        <v>301</v>
      </c>
      <c r="B70" t="s">
        <v>76</v>
      </c>
      <c r="C70" t="b">
        <v>1</v>
      </c>
    </row>
    <row r="71" spans="1:3" x14ac:dyDescent="0.25">
      <c r="A71" s="3" t="s">
        <v>110</v>
      </c>
      <c r="B71" t="s">
        <v>76</v>
      </c>
      <c r="C71" t="b">
        <v>1</v>
      </c>
    </row>
    <row r="72" spans="1:3" x14ac:dyDescent="0.25">
      <c r="A72" s="3" t="s">
        <v>114</v>
      </c>
      <c r="B72" t="s">
        <v>76</v>
      </c>
      <c r="C72" t="b">
        <v>1</v>
      </c>
    </row>
    <row r="73" spans="1:3" x14ac:dyDescent="0.25">
      <c r="A73" s="3" t="s">
        <v>117</v>
      </c>
      <c r="B73" t="s">
        <v>76</v>
      </c>
      <c r="C73" t="b">
        <v>1</v>
      </c>
    </row>
    <row r="74" spans="1:3" x14ac:dyDescent="0.25">
      <c r="A74" s="3" t="s">
        <v>120</v>
      </c>
      <c r="B74" t="s">
        <v>76</v>
      </c>
      <c r="C74" t="b">
        <v>1</v>
      </c>
    </row>
    <row r="75" spans="1:3" x14ac:dyDescent="0.25">
      <c r="A75" s="3" t="s">
        <v>123</v>
      </c>
      <c r="B75" t="s">
        <v>76</v>
      </c>
      <c r="C75" t="b">
        <v>1</v>
      </c>
    </row>
    <row r="76" spans="1:3" x14ac:dyDescent="0.25">
      <c r="A76" s="3" t="s">
        <v>283</v>
      </c>
      <c r="B76" t="s">
        <v>76</v>
      </c>
      <c r="C76" t="b">
        <v>1</v>
      </c>
    </row>
    <row r="77" spans="1:3" x14ac:dyDescent="0.25">
      <c r="A77" s="3" t="s">
        <v>109</v>
      </c>
      <c r="B77" t="s">
        <v>76</v>
      </c>
      <c r="C77" t="b">
        <v>1</v>
      </c>
    </row>
    <row r="78" spans="1:3" x14ac:dyDescent="0.25">
      <c r="A78" s="3" t="s">
        <v>183</v>
      </c>
      <c r="B78" t="s">
        <v>76</v>
      </c>
      <c r="C78" t="b">
        <v>1</v>
      </c>
    </row>
    <row r="79" spans="1:3" x14ac:dyDescent="0.25">
      <c r="A79" s="3" t="s">
        <v>69</v>
      </c>
      <c r="B79" t="s">
        <v>76</v>
      </c>
      <c r="C79" t="b">
        <v>1</v>
      </c>
    </row>
    <row r="80" spans="1:3" x14ac:dyDescent="0.25">
      <c r="A80" s="3" t="s">
        <v>299</v>
      </c>
      <c r="B80" t="s">
        <v>76</v>
      </c>
      <c r="C80" t="b">
        <v>1</v>
      </c>
    </row>
    <row r="81" spans="1:3" x14ac:dyDescent="0.25">
      <c r="A81" s="3" t="s">
        <v>121</v>
      </c>
      <c r="B81" t="s">
        <v>76</v>
      </c>
      <c r="C81" t="b">
        <v>1</v>
      </c>
    </row>
    <row r="82" spans="1:3" x14ac:dyDescent="0.25">
      <c r="A82" s="3" t="s">
        <v>68</v>
      </c>
      <c r="B82" t="s">
        <v>76</v>
      </c>
      <c r="C82" t="b">
        <v>1</v>
      </c>
    </row>
    <row r="83" spans="1:3" x14ac:dyDescent="0.25">
      <c r="A83" s="3" t="s">
        <v>70</v>
      </c>
      <c r="B83" t="s">
        <v>76</v>
      </c>
      <c r="C83" t="b">
        <v>1</v>
      </c>
    </row>
    <row r="84" spans="1:3" x14ac:dyDescent="0.25">
      <c r="A84" s="3" t="s">
        <v>224</v>
      </c>
      <c r="B84" t="s">
        <v>76</v>
      </c>
      <c r="C84" t="b">
        <v>1</v>
      </c>
    </row>
    <row r="85" spans="1:3" x14ac:dyDescent="0.25">
      <c r="A85" s="3" t="s">
        <v>184</v>
      </c>
      <c r="B85" t="s">
        <v>76</v>
      </c>
      <c r="C85" t="b">
        <v>1</v>
      </c>
    </row>
    <row r="86" spans="1:3" x14ac:dyDescent="0.25">
      <c r="A86" s="3" t="s">
        <v>67</v>
      </c>
      <c r="B86" t="s">
        <v>76</v>
      </c>
      <c r="C86" t="b">
        <v>1</v>
      </c>
    </row>
    <row r="87" spans="1:3" x14ac:dyDescent="0.25">
      <c r="A87" s="3" t="s">
        <v>126</v>
      </c>
      <c r="B87" t="s">
        <v>76</v>
      </c>
      <c r="C87" t="b">
        <v>1</v>
      </c>
    </row>
    <row r="88" spans="1:3" x14ac:dyDescent="0.25">
      <c r="A88" s="3" t="s">
        <v>127</v>
      </c>
      <c r="B88" t="s">
        <v>76</v>
      </c>
      <c r="C88" t="b">
        <v>1</v>
      </c>
    </row>
    <row r="89" spans="1:3" x14ac:dyDescent="0.25">
      <c r="A89" s="3" t="s">
        <v>133</v>
      </c>
      <c r="B89" t="s">
        <v>76</v>
      </c>
      <c r="C89" t="b">
        <v>0</v>
      </c>
    </row>
    <row r="90" spans="1:3" x14ac:dyDescent="0.25">
      <c r="A90" s="3" t="s">
        <v>293</v>
      </c>
      <c r="B90" t="s">
        <v>76</v>
      </c>
      <c r="C90" t="b">
        <v>0</v>
      </c>
    </row>
    <row r="91" spans="1:3" x14ac:dyDescent="0.25">
      <c r="A91" s="3" t="s">
        <v>97</v>
      </c>
      <c r="B91" t="s">
        <v>76</v>
      </c>
      <c r="C91" t="b">
        <v>0</v>
      </c>
    </row>
    <row r="92" spans="1:3" x14ac:dyDescent="0.25">
      <c r="A92" s="3" t="s">
        <v>98</v>
      </c>
      <c r="B92" t="s">
        <v>76</v>
      </c>
      <c r="C92" t="b">
        <v>0</v>
      </c>
    </row>
    <row r="93" spans="1:3" x14ac:dyDescent="0.25">
      <c r="A93" s="3" t="s">
        <v>99</v>
      </c>
      <c r="B93" t="s">
        <v>76</v>
      </c>
      <c r="C93" t="b">
        <v>0</v>
      </c>
    </row>
    <row r="94" spans="1:3" x14ac:dyDescent="0.25">
      <c r="A94" s="3" t="s">
        <v>130</v>
      </c>
      <c r="B94" t="s">
        <v>76</v>
      </c>
      <c r="C94" t="b">
        <v>0</v>
      </c>
    </row>
    <row r="95" spans="1:3" x14ac:dyDescent="0.25">
      <c r="A95" t="s">
        <v>540</v>
      </c>
    </row>
    <row r="96" spans="1:3" x14ac:dyDescent="0.25">
      <c r="A96" t="s">
        <v>541</v>
      </c>
    </row>
    <row r="97" spans="1:3" x14ac:dyDescent="0.25">
      <c r="A97" s="3" t="s">
        <v>52</v>
      </c>
      <c r="B97" t="s">
        <v>74</v>
      </c>
      <c r="C97" s="3" t="s">
        <v>148</v>
      </c>
    </row>
    <row r="98" spans="1:3" x14ac:dyDescent="0.25">
      <c r="A98" s="3" t="s">
        <v>52</v>
      </c>
      <c r="B98" t="s">
        <v>75</v>
      </c>
      <c r="C98" t="b">
        <v>0</v>
      </c>
    </row>
    <row r="99" spans="1:3" x14ac:dyDescent="0.25">
      <c r="A99" s="3" t="s">
        <v>48</v>
      </c>
      <c r="B99" t="s">
        <v>76</v>
      </c>
      <c r="C99" t="b">
        <v>0</v>
      </c>
    </row>
    <row r="100" spans="1:3" x14ac:dyDescent="0.25">
      <c r="A100" s="3" t="s">
        <v>3</v>
      </c>
      <c r="B100" t="s">
        <v>76</v>
      </c>
      <c r="C100" t="b">
        <v>0</v>
      </c>
    </row>
    <row r="101" spans="1:3" x14ac:dyDescent="0.25">
      <c r="A101" s="3" t="s">
        <v>115</v>
      </c>
      <c r="B101" t="s">
        <v>76</v>
      </c>
      <c r="C101" t="b">
        <v>0</v>
      </c>
    </row>
    <row r="102" spans="1:3" x14ac:dyDescent="0.25">
      <c r="A102" s="3" t="s">
        <v>112</v>
      </c>
      <c r="B102" t="s">
        <v>76</v>
      </c>
      <c r="C102" t="b">
        <v>0</v>
      </c>
    </row>
    <row r="103" spans="1:3" x14ac:dyDescent="0.25">
      <c r="A103" s="3" t="s">
        <v>192</v>
      </c>
      <c r="B103" t="s">
        <v>76</v>
      </c>
      <c r="C103" t="b">
        <v>0</v>
      </c>
    </row>
    <row r="104" spans="1:3" x14ac:dyDescent="0.25">
      <c r="A104" s="3" t="s">
        <v>193</v>
      </c>
      <c r="B104" t="s">
        <v>76</v>
      </c>
      <c r="C104" t="b">
        <v>0</v>
      </c>
    </row>
    <row r="105" spans="1:3" x14ac:dyDescent="0.25">
      <c r="A105" s="3" t="s">
        <v>194</v>
      </c>
      <c r="B105" t="s">
        <v>76</v>
      </c>
      <c r="C105" t="b">
        <v>0</v>
      </c>
    </row>
    <row r="106" spans="1:3" x14ac:dyDescent="0.25">
      <c r="A106" s="3" t="s">
        <v>240</v>
      </c>
      <c r="B106" t="s">
        <v>76</v>
      </c>
      <c r="C106" t="b">
        <v>0</v>
      </c>
    </row>
    <row r="107" spans="1:3" x14ac:dyDescent="0.25">
      <c r="A107" s="3" t="s">
        <v>111</v>
      </c>
      <c r="B107" t="s">
        <v>76</v>
      </c>
      <c r="C107" t="b">
        <v>0</v>
      </c>
    </row>
    <row r="108" spans="1:3" x14ac:dyDescent="0.25">
      <c r="A108" s="3" t="s">
        <v>291</v>
      </c>
      <c r="B108" t="s">
        <v>76</v>
      </c>
      <c r="C108" t="b">
        <v>0</v>
      </c>
    </row>
    <row r="109" spans="1:3" x14ac:dyDescent="0.25">
      <c r="A109" s="3" t="s">
        <v>282</v>
      </c>
      <c r="B109" t="s">
        <v>76</v>
      </c>
      <c r="C109" t="b">
        <v>0</v>
      </c>
    </row>
    <row r="110" spans="1:3" x14ac:dyDescent="0.25">
      <c r="A110" s="3" t="s">
        <v>302</v>
      </c>
      <c r="B110" t="s">
        <v>76</v>
      </c>
      <c r="C110" t="b">
        <v>0</v>
      </c>
    </row>
    <row r="111" spans="1:3" x14ac:dyDescent="0.25">
      <c r="A111" s="3" t="s">
        <v>118</v>
      </c>
      <c r="B111" t="s">
        <v>76</v>
      </c>
      <c r="C111" t="b">
        <v>0</v>
      </c>
    </row>
    <row r="112" spans="1:3" x14ac:dyDescent="0.25">
      <c r="A112" s="3" t="s">
        <v>119</v>
      </c>
      <c r="B112" t="s">
        <v>76</v>
      </c>
      <c r="C112" t="b">
        <v>0</v>
      </c>
    </row>
    <row r="113" spans="1:3" x14ac:dyDescent="0.25">
      <c r="A113" s="3" t="s">
        <v>122</v>
      </c>
      <c r="B113" t="s">
        <v>76</v>
      </c>
      <c r="C113" t="b">
        <v>0</v>
      </c>
    </row>
    <row r="114" spans="1:3" x14ac:dyDescent="0.25">
      <c r="A114" s="3" t="s">
        <v>284</v>
      </c>
      <c r="B114" t="s">
        <v>76</v>
      </c>
      <c r="C114" t="b">
        <v>0</v>
      </c>
    </row>
    <row r="115" spans="1:3" x14ac:dyDescent="0.25">
      <c r="A115" s="3" t="s">
        <v>285</v>
      </c>
      <c r="B115" t="s">
        <v>76</v>
      </c>
      <c r="C115" t="b">
        <v>0</v>
      </c>
    </row>
    <row r="116" spans="1:3" x14ac:dyDescent="0.25">
      <c r="A116" s="3" t="s">
        <v>286</v>
      </c>
      <c r="B116" t="s">
        <v>76</v>
      </c>
      <c r="C116" t="b">
        <v>0</v>
      </c>
    </row>
    <row r="117" spans="1:3" x14ac:dyDescent="0.25">
      <c r="A117" s="3" t="s">
        <v>287</v>
      </c>
      <c r="B117" t="s">
        <v>76</v>
      </c>
      <c r="C117" t="b">
        <v>0</v>
      </c>
    </row>
    <row r="118" spans="1:3" x14ac:dyDescent="0.25">
      <c r="A118" s="3" t="s">
        <v>288</v>
      </c>
      <c r="B118" t="s">
        <v>76</v>
      </c>
      <c r="C118" t="b">
        <v>0</v>
      </c>
    </row>
    <row r="119" spans="1:3" x14ac:dyDescent="0.25">
      <c r="A119" s="3" t="s">
        <v>289</v>
      </c>
      <c r="B119" t="s">
        <v>76</v>
      </c>
      <c r="C119" t="b">
        <v>0</v>
      </c>
    </row>
    <row r="120" spans="1:3" x14ac:dyDescent="0.25">
      <c r="A120" s="3" t="s">
        <v>290</v>
      </c>
      <c r="B120" t="s">
        <v>76</v>
      </c>
      <c r="C120" t="b">
        <v>0</v>
      </c>
    </row>
    <row r="121" spans="1:3" x14ac:dyDescent="0.25">
      <c r="A121" s="3" t="s">
        <v>301</v>
      </c>
      <c r="B121" t="s">
        <v>76</v>
      </c>
      <c r="C121" t="b">
        <v>0</v>
      </c>
    </row>
    <row r="122" spans="1:3" x14ac:dyDescent="0.25">
      <c r="A122" s="3" t="s">
        <v>110</v>
      </c>
      <c r="B122" t="s">
        <v>76</v>
      </c>
      <c r="C122" t="b">
        <v>0</v>
      </c>
    </row>
    <row r="123" spans="1:3" x14ac:dyDescent="0.25">
      <c r="A123" s="3" t="s">
        <v>114</v>
      </c>
      <c r="B123" t="s">
        <v>76</v>
      </c>
      <c r="C123" t="b">
        <v>0</v>
      </c>
    </row>
    <row r="124" spans="1:3" x14ac:dyDescent="0.25">
      <c r="A124" s="3" t="s">
        <v>117</v>
      </c>
      <c r="B124" t="s">
        <v>76</v>
      </c>
      <c r="C124" t="b">
        <v>0</v>
      </c>
    </row>
    <row r="125" spans="1:3" x14ac:dyDescent="0.25">
      <c r="A125" s="3" t="s">
        <v>120</v>
      </c>
      <c r="B125" t="s">
        <v>76</v>
      </c>
      <c r="C125" t="b">
        <v>0</v>
      </c>
    </row>
    <row r="126" spans="1:3" x14ac:dyDescent="0.25">
      <c r="A126" s="3" t="s">
        <v>123</v>
      </c>
      <c r="B126" t="s">
        <v>76</v>
      </c>
      <c r="C126" t="b">
        <v>0</v>
      </c>
    </row>
    <row r="127" spans="1:3" x14ac:dyDescent="0.25">
      <c r="A127" s="3" t="s">
        <v>283</v>
      </c>
      <c r="B127" t="s">
        <v>76</v>
      </c>
      <c r="C127" t="b">
        <v>0</v>
      </c>
    </row>
    <row r="128" spans="1:3" x14ac:dyDescent="0.25">
      <c r="A128" s="3" t="s">
        <v>109</v>
      </c>
      <c r="B128" t="s">
        <v>76</v>
      </c>
      <c r="C128" t="b">
        <v>0</v>
      </c>
    </row>
    <row r="129" spans="1:3" x14ac:dyDescent="0.25">
      <c r="A129" s="3" t="s">
        <v>183</v>
      </c>
      <c r="B129" t="s">
        <v>76</v>
      </c>
      <c r="C129" t="b">
        <v>0</v>
      </c>
    </row>
    <row r="130" spans="1:3" x14ac:dyDescent="0.25">
      <c r="A130" s="3" t="s">
        <v>69</v>
      </c>
      <c r="B130" t="s">
        <v>76</v>
      </c>
      <c r="C130" t="b">
        <v>0</v>
      </c>
    </row>
    <row r="131" spans="1:3" x14ac:dyDescent="0.25">
      <c r="A131" s="3" t="s">
        <v>299</v>
      </c>
      <c r="B131" t="s">
        <v>76</v>
      </c>
      <c r="C131" t="b">
        <v>0</v>
      </c>
    </row>
    <row r="132" spans="1:3" x14ac:dyDescent="0.25">
      <c r="A132" s="3" t="s">
        <v>121</v>
      </c>
      <c r="B132" t="s">
        <v>76</v>
      </c>
      <c r="C132" t="b">
        <v>0</v>
      </c>
    </row>
    <row r="133" spans="1:3" x14ac:dyDescent="0.25">
      <c r="A133" s="3" t="s">
        <v>68</v>
      </c>
      <c r="B133" t="s">
        <v>76</v>
      </c>
      <c r="C133" t="b">
        <v>0</v>
      </c>
    </row>
    <row r="134" spans="1:3" x14ac:dyDescent="0.25">
      <c r="A134" s="3" t="s">
        <v>70</v>
      </c>
      <c r="B134" t="s">
        <v>76</v>
      </c>
      <c r="C134" t="b">
        <v>0</v>
      </c>
    </row>
    <row r="135" spans="1:3" x14ac:dyDescent="0.25">
      <c r="A135" s="3" t="s">
        <v>224</v>
      </c>
      <c r="B135" t="s">
        <v>76</v>
      </c>
      <c r="C135" t="b">
        <v>0</v>
      </c>
    </row>
    <row r="136" spans="1:3" x14ac:dyDescent="0.25">
      <c r="A136" s="3" t="s">
        <v>184</v>
      </c>
      <c r="B136" t="s">
        <v>76</v>
      </c>
      <c r="C136" t="b">
        <v>0</v>
      </c>
    </row>
    <row r="137" spans="1:3" x14ac:dyDescent="0.25">
      <c r="A137" s="3" t="s">
        <v>67</v>
      </c>
      <c r="B137" t="s">
        <v>76</v>
      </c>
      <c r="C137" t="b">
        <v>0</v>
      </c>
    </row>
    <row r="138" spans="1:3" x14ac:dyDescent="0.25">
      <c r="A138" s="3" t="s">
        <v>126</v>
      </c>
      <c r="B138" t="s">
        <v>76</v>
      </c>
      <c r="C138" t="b">
        <v>0</v>
      </c>
    </row>
    <row r="139" spans="1:3" x14ac:dyDescent="0.25">
      <c r="A139" s="3" t="s">
        <v>127</v>
      </c>
      <c r="B139" t="s">
        <v>76</v>
      </c>
      <c r="C139" t="b">
        <v>0</v>
      </c>
    </row>
    <row r="140" spans="1:3" x14ac:dyDescent="0.25">
      <c r="A140" s="3" t="s">
        <v>133</v>
      </c>
      <c r="B140" t="s">
        <v>76</v>
      </c>
      <c r="C140" t="b">
        <v>0</v>
      </c>
    </row>
    <row r="141" spans="1:3" x14ac:dyDescent="0.25">
      <c r="A141" s="3" t="s">
        <v>293</v>
      </c>
      <c r="B141" t="s">
        <v>76</v>
      </c>
      <c r="C141" t="b">
        <v>0</v>
      </c>
    </row>
    <row r="142" spans="1:3" x14ac:dyDescent="0.25">
      <c r="A142" s="3" t="s">
        <v>97</v>
      </c>
      <c r="B142" t="s">
        <v>76</v>
      </c>
      <c r="C142" t="b">
        <v>0</v>
      </c>
    </row>
    <row r="143" spans="1:3" x14ac:dyDescent="0.25">
      <c r="A143" s="3" t="s">
        <v>98</v>
      </c>
      <c r="B143" t="s">
        <v>76</v>
      </c>
      <c r="C143" t="b">
        <v>0</v>
      </c>
    </row>
    <row r="144" spans="1:3" x14ac:dyDescent="0.25">
      <c r="A144" s="3" t="s">
        <v>99</v>
      </c>
      <c r="B144" t="s">
        <v>76</v>
      </c>
      <c r="C144" t="b">
        <v>0</v>
      </c>
    </row>
    <row r="145" spans="1:3" x14ac:dyDescent="0.25">
      <c r="A145" s="3" t="s">
        <v>130</v>
      </c>
      <c r="B145" t="s">
        <v>76</v>
      </c>
      <c r="C145" t="b">
        <v>0</v>
      </c>
    </row>
    <row r="146" spans="1:3" x14ac:dyDescent="0.25">
      <c r="A146" t="s">
        <v>542</v>
      </c>
    </row>
    <row r="147" spans="1:3" x14ac:dyDescent="0.25">
      <c r="A147" t="s">
        <v>543</v>
      </c>
    </row>
    <row r="148" spans="1:3" x14ac:dyDescent="0.25">
      <c r="A148" t="s">
        <v>149</v>
      </c>
    </row>
    <row r="149" spans="1:3" x14ac:dyDescent="0.25">
      <c r="A149" t="s">
        <v>152</v>
      </c>
    </row>
    <row r="150" spans="1:3" x14ac:dyDescent="0.25">
      <c r="A150" t="s">
        <v>544</v>
      </c>
    </row>
    <row r="151" spans="1:3" x14ac:dyDescent="0.25">
      <c r="A151" t="s">
        <v>545</v>
      </c>
    </row>
    <row r="152" spans="1:3" x14ac:dyDescent="0.25">
      <c r="A152" s="3" t="s">
        <v>52</v>
      </c>
      <c r="B152" t="s">
        <v>74</v>
      </c>
      <c r="C152" s="3" t="s">
        <v>148</v>
      </c>
    </row>
    <row r="153" spans="1:3" x14ac:dyDescent="0.25">
      <c r="A153" s="3" t="s">
        <v>52</v>
      </c>
      <c r="B153" t="s">
        <v>75</v>
      </c>
      <c r="C153" t="b">
        <v>0</v>
      </c>
    </row>
    <row r="154" spans="1:3" x14ac:dyDescent="0.25">
      <c r="A154" s="3" t="s">
        <v>48</v>
      </c>
      <c r="B154" t="s">
        <v>76</v>
      </c>
      <c r="C154" t="b">
        <v>1</v>
      </c>
    </row>
    <row r="155" spans="1:3" x14ac:dyDescent="0.25">
      <c r="A155" s="3" t="s">
        <v>3</v>
      </c>
      <c r="B155" t="s">
        <v>76</v>
      </c>
      <c r="C155" t="b">
        <v>1</v>
      </c>
    </row>
    <row r="156" spans="1:3" x14ac:dyDescent="0.25">
      <c r="A156" s="3" t="s">
        <v>115</v>
      </c>
      <c r="B156" t="s">
        <v>76</v>
      </c>
      <c r="C156" t="b">
        <v>1</v>
      </c>
    </row>
    <row r="157" spans="1:3" x14ac:dyDescent="0.25">
      <c r="A157" s="3" t="s">
        <v>112</v>
      </c>
      <c r="B157" t="s">
        <v>76</v>
      </c>
      <c r="C157" t="b">
        <v>1</v>
      </c>
    </row>
    <row r="158" spans="1:3" x14ac:dyDescent="0.25">
      <c r="A158" s="3" t="s">
        <v>192</v>
      </c>
      <c r="B158" t="s">
        <v>76</v>
      </c>
      <c r="C158" t="b">
        <v>1</v>
      </c>
    </row>
    <row r="159" spans="1:3" x14ac:dyDescent="0.25">
      <c r="A159" s="3" t="s">
        <v>193</v>
      </c>
      <c r="B159" t="s">
        <v>76</v>
      </c>
      <c r="C159" t="b">
        <v>1</v>
      </c>
    </row>
    <row r="160" spans="1:3" x14ac:dyDescent="0.25">
      <c r="A160" s="3" t="s">
        <v>194</v>
      </c>
      <c r="B160" t="s">
        <v>76</v>
      </c>
      <c r="C160" t="b">
        <v>1</v>
      </c>
    </row>
    <row r="161" spans="1:3" x14ac:dyDescent="0.25">
      <c r="A161" s="3" t="s">
        <v>240</v>
      </c>
      <c r="B161" t="s">
        <v>76</v>
      </c>
      <c r="C161" t="b">
        <v>1</v>
      </c>
    </row>
    <row r="162" spans="1:3" x14ac:dyDescent="0.25">
      <c r="A162" s="3" t="s">
        <v>111</v>
      </c>
      <c r="B162" t="s">
        <v>76</v>
      </c>
      <c r="C162" t="b">
        <v>1</v>
      </c>
    </row>
    <row r="163" spans="1:3" x14ac:dyDescent="0.25">
      <c r="A163" s="3" t="s">
        <v>291</v>
      </c>
      <c r="B163" t="s">
        <v>76</v>
      </c>
      <c r="C163" t="b">
        <v>1</v>
      </c>
    </row>
    <row r="164" spans="1:3" x14ac:dyDescent="0.25">
      <c r="A164" s="3" t="s">
        <v>282</v>
      </c>
      <c r="B164" t="s">
        <v>76</v>
      </c>
      <c r="C164" t="b">
        <v>1</v>
      </c>
    </row>
    <row r="165" spans="1:3" x14ac:dyDescent="0.25">
      <c r="A165" s="3" t="s">
        <v>302</v>
      </c>
      <c r="B165" t="s">
        <v>76</v>
      </c>
      <c r="C165" t="b">
        <v>1</v>
      </c>
    </row>
    <row r="166" spans="1:3" x14ac:dyDescent="0.25">
      <c r="A166" s="3" t="s">
        <v>118</v>
      </c>
      <c r="B166" t="s">
        <v>76</v>
      </c>
      <c r="C166" t="b">
        <v>1</v>
      </c>
    </row>
    <row r="167" spans="1:3" x14ac:dyDescent="0.25">
      <c r="A167" s="3" t="s">
        <v>119</v>
      </c>
      <c r="B167" t="s">
        <v>76</v>
      </c>
      <c r="C167" t="b">
        <v>1</v>
      </c>
    </row>
    <row r="168" spans="1:3" x14ac:dyDescent="0.25">
      <c r="A168" s="3" t="s">
        <v>122</v>
      </c>
      <c r="B168" t="s">
        <v>76</v>
      </c>
      <c r="C168" t="b">
        <v>1</v>
      </c>
    </row>
    <row r="169" spans="1:3" x14ac:dyDescent="0.25">
      <c r="A169" s="3" t="s">
        <v>284</v>
      </c>
      <c r="B169" t="s">
        <v>76</v>
      </c>
      <c r="C169" t="b">
        <v>1</v>
      </c>
    </row>
    <row r="170" spans="1:3" x14ac:dyDescent="0.25">
      <c r="A170" s="3" t="s">
        <v>285</v>
      </c>
      <c r="B170" t="s">
        <v>76</v>
      </c>
      <c r="C170" t="b">
        <v>1</v>
      </c>
    </row>
    <row r="171" spans="1:3" x14ac:dyDescent="0.25">
      <c r="A171" s="3" t="s">
        <v>286</v>
      </c>
      <c r="B171" t="s">
        <v>76</v>
      </c>
      <c r="C171" t="b">
        <v>1</v>
      </c>
    </row>
    <row r="172" spans="1:3" x14ac:dyDescent="0.25">
      <c r="A172" s="3" t="s">
        <v>287</v>
      </c>
      <c r="B172" t="s">
        <v>76</v>
      </c>
      <c r="C172" t="b">
        <v>1</v>
      </c>
    </row>
    <row r="173" spans="1:3" x14ac:dyDescent="0.25">
      <c r="A173" s="3" t="s">
        <v>288</v>
      </c>
      <c r="B173" t="s">
        <v>76</v>
      </c>
      <c r="C173" t="b">
        <v>1</v>
      </c>
    </row>
    <row r="174" spans="1:3" x14ac:dyDescent="0.25">
      <c r="A174" s="3" t="s">
        <v>289</v>
      </c>
      <c r="B174" t="s">
        <v>76</v>
      </c>
      <c r="C174" t="b">
        <v>1</v>
      </c>
    </row>
    <row r="175" spans="1:3" x14ac:dyDescent="0.25">
      <c r="A175" s="3" t="s">
        <v>290</v>
      </c>
      <c r="B175" t="s">
        <v>76</v>
      </c>
      <c r="C175" t="b">
        <v>1</v>
      </c>
    </row>
    <row r="176" spans="1:3" x14ac:dyDescent="0.25">
      <c r="A176" s="3" t="s">
        <v>301</v>
      </c>
      <c r="B176" t="s">
        <v>76</v>
      </c>
      <c r="C176" t="b">
        <v>1</v>
      </c>
    </row>
    <row r="177" spans="1:3" x14ac:dyDescent="0.25">
      <c r="A177" s="3" t="s">
        <v>110</v>
      </c>
      <c r="B177" t="s">
        <v>76</v>
      </c>
      <c r="C177" t="b">
        <v>1</v>
      </c>
    </row>
    <row r="178" spans="1:3" x14ac:dyDescent="0.25">
      <c r="A178" s="3" t="s">
        <v>114</v>
      </c>
      <c r="B178" t="s">
        <v>76</v>
      </c>
      <c r="C178" t="b">
        <v>1</v>
      </c>
    </row>
    <row r="179" spans="1:3" x14ac:dyDescent="0.25">
      <c r="A179" s="3" t="s">
        <v>117</v>
      </c>
      <c r="B179" t="s">
        <v>76</v>
      </c>
      <c r="C179" t="b">
        <v>1</v>
      </c>
    </row>
    <row r="180" spans="1:3" x14ac:dyDescent="0.25">
      <c r="A180" s="3" t="s">
        <v>120</v>
      </c>
      <c r="B180" t="s">
        <v>76</v>
      </c>
      <c r="C180" t="b">
        <v>1</v>
      </c>
    </row>
    <row r="181" spans="1:3" x14ac:dyDescent="0.25">
      <c r="A181" s="3" t="s">
        <v>123</v>
      </c>
      <c r="B181" t="s">
        <v>76</v>
      </c>
      <c r="C181" t="b">
        <v>1</v>
      </c>
    </row>
    <row r="182" spans="1:3" x14ac:dyDescent="0.25">
      <c r="A182" s="3" t="s">
        <v>283</v>
      </c>
      <c r="B182" t="s">
        <v>76</v>
      </c>
      <c r="C182" t="b">
        <v>1</v>
      </c>
    </row>
    <row r="183" spans="1:3" x14ac:dyDescent="0.25">
      <c r="A183" s="3" t="s">
        <v>109</v>
      </c>
      <c r="B183" t="s">
        <v>76</v>
      </c>
      <c r="C183" t="b">
        <v>1</v>
      </c>
    </row>
    <row r="184" spans="1:3" x14ac:dyDescent="0.25">
      <c r="A184" s="3" t="s">
        <v>183</v>
      </c>
      <c r="B184" t="s">
        <v>76</v>
      </c>
      <c r="C184" t="b">
        <v>1</v>
      </c>
    </row>
    <row r="185" spans="1:3" x14ac:dyDescent="0.25">
      <c r="A185" s="3" t="s">
        <v>69</v>
      </c>
      <c r="B185" t="s">
        <v>76</v>
      </c>
      <c r="C185" t="b">
        <v>1</v>
      </c>
    </row>
    <row r="186" spans="1:3" x14ac:dyDescent="0.25">
      <c r="A186" s="3" t="s">
        <v>299</v>
      </c>
      <c r="B186" t="s">
        <v>76</v>
      </c>
      <c r="C186" t="b">
        <v>1</v>
      </c>
    </row>
    <row r="187" spans="1:3" x14ac:dyDescent="0.25">
      <c r="A187" s="3" t="s">
        <v>121</v>
      </c>
      <c r="B187" t="s">
        <v>76</v>
      </c>
      <c r="C187" t="b">
        <v>1</v>
      </c>
    </row>
    <row r="188" spans="1:3" x14ac:dyDescent="0.25">
      <c r="A188" s="3" t="s">
        <v>68</v>
      </c>
      <c r="B188" t="s">
        <v>76</v>
      </c>
      <c r="C188" t="b">
        <v>1</v>
      </c>
    </row>
    <row r="189" spans="1:3" x14ac:dyDescent="0.25">
      <c r="A189" s="3" t="s">
        <v>70</v>
      </c>
      <c r="B189" t="s">
        <v>76</v>
      </c>
      <c r="C189" t="b">
        <v>1</v>
      </c>
    </row>
    <row r="190" spans="1:3" x14ac:dyDescent="0.25">
      <c r="A190" s="3" t="s">
        <v>224</v>
      </c>
      <c r="B190" t="s">
        <v>76</v>
      </c>
      <c r="C190" t="b">
        <v>1</v>
      </c>
    </row>
    <row r="191" spans="1:3" x14ac:dyDescent="0.25">
      <c r="A191" s="3" t="s">
        <v>184</v>
      </c>
      <c r="B191" t="s">
        <v>76</v>
      </c>
      <c r="C191" t="b">
        <v>1</v>
      </c>
    </row>
    <row r="192" spans="1:3" x14ac:dyDescent="0.25">
      <c r="A192" s="3" t="s">
        <v>67</v>
      </c>
      <c r="B192" t="s">
        <v>76</v>
      </c>
      <c r="C192" t="b">
        <v>1</v>
      </c>
    </row>
    <row r="193" spans="1:3" x14ac:dyDescent="0.25">
      <c r="A193" s="3" t="s">
        <v>126</v>
      </c>
      <c r="B193" t="s">
        <v>76</v>
      </c>
      <c r="C193" t="b">
        <v>1</v>
      </c>
    </row>
    <row r="194" spans="1:3" x14ac:dyDescent="0.25">
      <c r="A194" s="3" t="s">
        <v>127</v>
      </c>
      <c r="B194" t="s">
        <v>76</v>
      </c>
      <c r="C194" t="b">
        <v>1</v>
      </c>
    </row>
    <row r="195" spans="1:3" x14ac:dyDescent="0.25">
      <c r="A195" s="3" t="s">
        <v>133</v>
      </c>
      <c r="B195" t="s">
        <v>76</v>
      </c>
      <c r="C195" t="b">
        <v>0</v>
      </c>
    </row>
    <row r="196" spans="1:3" x14ac:dyDescent="0.25">
      <c r="A196" s="3" t="s">
        <v>293</v>
      </c>
      <c r="B196" t="s">
        <v>76</v>
      </c>
      <c r="C196" t="b">
        <v>0</v>
      </c>
    </row>
    <row r="197" spans="1:3" x14ac:dyDescent="0.25">
      <c r="A197" s="3" t="s">
        <v>97</v>
      </c>
      <c r="B197" t="s">
        <v>76</v>
      </c>
      <c r="C197" t="b">
        <v>0</v>
      </c>
    </row>
    <row r="198" spans="1:3" x14ac:dyDescent="0.25">
      <c r="A198" s="3" t="s">
        <v>98</v>
      </c>
      <c r="B198" t="s">
        <v>76</v>
      </c>
      <c r="C198" t="b">
        <v>0</v>
      </c>
    </row>
    <row r="199" spans="1:3" x14ac:dyDescent="0.25">
      <c r="A199" s="3" t="s">
        <v>99</v>
      </c>
      <c r="B199" t="s">
        <v>76</v>
      </c>
      <c r="C199" t="b">
        <v>0</v>
      </c>
    </row>
    <row r="200" spans="1:3" x14ac:dyDescent="0.25">
      <c r="A200" s="3" t="s">
        <v>130</v>
      </c>
      <c r="B200" t="s">
        <v>76</v>
      </c>
      <c r="C200" t="b">
        <v>0</v>
      </c>
    </row>
    <row r="201" spans="1:3" x14ac:dyDescent="0.25">
      <c r="A201" t="s">
        <v>546</v>
      </c>
    </row>
    <row r="202" spans="1:3" x14ac:dyDescent="0.25">
      <c r="A202" t="s">
        <v>547</v>
      </c>
    </row>
    <row r="203" spans="1:3" x14ac:dyDescent="0.25">
      <c r="A203" s="3" t="s">
        <v>52</v>
      </c>
      <c r="B203" t="s">
        <v>74</v>
      </c>
      <c r="C203" s="3" t="s">
        <v>132</v>
      </c>
    </row>
    <row r="204" spans="1:3" x14ac:dyDescent="0.25">
      <c r="A204" s="3" t="s">
        <v>52</v>
      </c>
      <c r="B204" t="s">
        <v>75</v>
      </c>
      <c r="C204" t="b">
        <v>0</v>
      </c>
    </row>
    <row r="205" spans="1:3" x14ac:dyDescent="0.25">
      <c r="A205" s="3" t="s">
        <v>48</v>
      </c>
      <c r="B205" t="s">
        <v>76</v>
      </c>
      <c r="C205" t="b">
        <v>0</v>
      </c>
    </row>
    <row r="206" spans="1:3" x14ac:dyDescent="0.25">
      <c r="A206" s="3" t="s">
        <v>3</v>
      </c>
      <c r="B206" t="s">
        <v>76</v>
      </c>
      <c r="C206" t="b">
        <v>0</v>
      </c>
    </row>
    <row r="207" spans="1:3" x14ac:dyDescent="0.25">
      <c r="A207" s="3" t="s">
        <v>115</v>
      </c>
      <c r="B207" t="s">
        <v>76</v>
      </c>
      <c r="C207" t="b">
        <v>0</v>
      </c>
    </row>
    <row r="208" spans="1:3" x14ac:dyDescent="0.25">
      <c r="A208" s="3" t="s">
        <v>112</v>
      </c>
      <c r="B208" t="s">
        <v>76</v>
      </c>
      <c r="C208" t="b">
        <v>0</v>
      </c>
    </row>
    <row r="209" spans="1:3" x14ac:dyDescent="0.25">
      <c r="A209" s="3" t="s">
        <v>192</v>
      </c>
      <c r="B209" t="s">
        <v>76</v>
      </c>
      <c r="C209" t="b">
        <v>0</v>
      </c>
    </row>
    <row r="210" spans="1:3" x14ac:dyDescent="0.25">
      <c r="A210" s="3" t="s">
        <v>193</v>
      </c>
      <c r="B210" t="s">
        <v>76</v>
      </c>
      <c r="C210" t="b">
        <v>0</v>
      </c>
    </row>
    <row r="211" spans="1:3" x14ac:dyDescent="0.25">
      <c r="A211" s="3" t="s">
        <v>194</v>
      </c>
      <c r="B211" t="s">
        <v>76</v>
      </c>
      <c r="C211" t="b">
        <v>0</v>
      </c>
    </row>
    <row r="212" spans="1:3" x14ac:dyDescent="0.25">
      <c r="A212" s="3" t="s">
        <v>240</v>
      </c>
      <c r="B212" t="s">
        <v>76</v>
      </c>
      <c r="C212" t="b">
        <v>0</v>
      </c>
    </row>
    <row r="213" spans="1:3" x14ac:dyDescent="0.25">
      <c r="A213" s="3" t="s">
        <v>111</v>
      </c>
      <c r="B213" t="s">
        <v>76</v>
      </c>
      <c r="C213" t="b">
        <v>0</v>
      </c>
    </row>
    <row r="214" spans="1:3" x14ac:dyDescent="0.25">
      <c r="A214" s="3" t="s">
        <v>291</v>
      </c>
      <c r="B214" t="s">
        <v>76</v>
      </c>
      <c r="C214" t="b">
        <v>0</v>
      </c>
    </row>
    <row r="215" spans="1:3" x14ac:dyDescent="0.25">
      <c r="A215" s="3" t="s">
        <v>282</v>
      </c>
      <c r="B215" t="s">
        <v>76</v>
      </c>
      <c r="C215" t="b">
        <v>0</v>
      </c>
    </row>
    <row r="216" spans="1:3" x14ac:dyDescent="0.25">
      <c r="A216" s="3" t="s">
        <v>302</v>
      </c>
      <c r="B216" t="s">
        <v>76</v>
      </c>
      <c r="C216" t="b">
        <v>0</v>
      </c>
    </row>
    <row r="217" spans="1:3" x14ac:dyDescent="0.25">
      <c r="A217" s="3" t="s">
        <v>118</v>
      </c>
      <c r="B217" t="s">
        <v>76</v>
      </c>
      <c r="C217" t="b">
        <v>0</v>
      </c>
    </row>
    <row r="218" spans="1:3" x14ac:dyDescent="0.25">
      <c r="A218" s="3" t="s">
        <v>119</v>
      </c>
      <c r="B218" t="s">
        <v>76</v>
      </c>
      <c r="C218" t="b">
        <v>0</v>
      </c>
    </row>
    <row r="219" spans="1:3" x14ac:dyDescent="0.25">
      <c r="A219" s="3" t="s">
        <v>122</v>
      </c>
      <c r="B219" t="s">
        <v>76</v>
      </c>
      <c r="C219" t="b">
        <v>0</v>
      </c>
    </row>
    <row r="220" spans="1:3" x14ac:dyDescent="0.25">
      <c r="A220" s="3" t="s">
        <v>284</v>
      </c>
      <c r="B220" t="s">
        <v>76</v>
      </c>
      <c r="C220" t="b">
        <v>0</v>
      </c>
    </row>
    <row r="221" spans="1:3" x14ac:dyDescent="0.25">
      <c r="A221" s="3" t="s">
        <v>285</v>
      </c>
      <c r="B221" t="s">
        <v>76</v>
      </c>
      <c r="C221" t="b">
        <v>0</v>
      </c>
    </row>
    <row r="222" spans="1:3" x14ac:dyDescent="0.25">
      <c r="A222" s="3" t="s">
        <v>286</v>
      </c>
      <c r="B222" t="s">
        <v>76</v>
      </c>
      <c r="C222" t="b">
        <v>0</v>
      </c>
    </row>
    <row r="223" spans="1:3" x14ac:dyDescent="0.25">
      <c r="A223" s="3" t="s">
        <v>287</v>
      </c>
      <c r="B223" t="s">
        <v>76</v>
      </c>
      <c r="C223" t="b">
        <v>0</v>
      </c>
    </row>
    <row r="224" spans="1:3" x14ac:dyDescent="0.25">
      <c r="A224" s="3" t="s">
        <v>288</v>
      </c>
      <c r="B224" t="s">
        <v>76</v>
      </c>
      <c r="C224" t="b">
        <v>0</v>
      </c>
    </row>
    <row r="225" spans="1:3" x14ac:dyDescent="0.25">
      <c r="A225" s="3" t="s">
        <v>289</v>
      </c>
      <c r="B225" t="s">
        <v>76</v>
      </c>
      <c r="C225" t="b">
        <v>0</v>
      </c>
    </row>
    <row r="226" spans="1:3" x14ac:dyDescent="0.25">
      <c r="A226" s="3" t="s">
        <v>290</v>
      </c>
      <c r="B226" t="s">
        <v>76</v>
      </c>
      <c r="C226" t="b">
        <v>0</v>
      </c>
    </row>
    <row r="227" spans="1:3" x14ac:dyDescent="0.25">
      <c r="A227" s="3" t="s">
        <v>301</v>
      </c>
      <c r="B227" t="s">
        <v>76</v>
      </c>
      <c r="C227" t="b">
        <v>0</v>
      </c>
    </row>
    <row r="228" spans="1:3" x14ac:dyDescent="0.25">
      <c r="A228" s="3" t="s">
        <v>110</v>
      </c>
      <c r="B228" t="s">
        <v>76</v>
      </c>
      <c r="C228" t="b">
        <v>0</v>
      </c>
    </row>
    <row r="229" spans="1:3" x14ac:dyDescent="0.25">
      <c r="A229" s="3" t="s">
        <v>114</v>
      </c>
      <c r="B229" t="s">
        <v>76</v>
      </c>
      <c r="C229" t="b">
        <v>0</v>
      </c>
    </row>
    <row r="230" spans="1:3" x14ac:dyDescent="0.25">
      <c r="A230" s="3" t="s">
        <v>117</v>
      </c>
      <c r="B230" t="s">
        <v>76</v>
      </c>
      <c r="C230" t="b">
        <v>0</v>
      </c>
    </row>
    <row r="231" spans="1:3" x14ac:dyDescent="0.25">
      <c r="A231" s="3" t="s">
        <v>120</v>
      </c>
      <c r="B231" t="s">
        <v>76</v>
      </c>
      <c r="C231" t="b">
        <v>0</v>
      </c>
    </row>
    <row r="232" spans="1:3" x14ac:dyDescent="0.25">
      <c r="A232" s="3" t="s">
        <v>123</v>
      </c>
      <c r="B232" t="s">
        <v>76</v>
      </c>
      <c r="C232" t="b">
        <v>0</v>
      </c>
    </row>
    <row r="233" spans="1:3" x14ac:dyDescent="0.25">
      <c r="A233" s="3" t="s">
        <v>283</v>
      </c>
      <c r="B233" t="s">
        <v>76</v>
      </c>
      <c r="C233" t="b">
        <v>0</v>
      </c>
    </row>
    <row r="234" spans="1:3" x14ac:dyDescent="0.25">
      <c r="A234" s="3" t="s">
        <v>109</v>
      </c>
      <c r="B234" t="s">
        <v>76</v>
      </c>
      <c r="C234" t="b">
        <v>0</v>
      </c>
    </row>
    <row r="235" spans="1:3" x14ac:dyDescent="0.25">
      <c r="A235" s="3" t="s">
        <v>183</v>
      </c>
      <c r="B235" t="s">
        <v>76</v>
      </c>
      <c r="C235" t="b">
        <v>0</v>
      </c>
    </row>
    <row r="236" spans="1:3" x14ac:dyDescent="0.25">
      <c r="A236" s="3" t="s">
        <v>69</v>
      </c>
      <c r="B236" t="s">
        <v>76</v>
      </c>
      <c r="C236" t="b">
        <v>0</v>
      </c>
    </row>
    <row r="237" spans="1:3" x14ac:dyDescent="0.25">
      <c r="A237" s="3" t="s">
        <v>299</v>
      </c>
      <c r="B237" t="s">
        <v>76</v>
      </c>
      <c r="C237" t="b">
        <v>0</v>
      </c>
    </row>
    <row r="238" spans="1:3" x14ac:dyDescent="0.25">
      <c r="A238" s="3" t="s">
        <v>121</v>
      </c>
      <c r="B238" t="s">
        <v>76</v>
      </c>
      <c r="C238" t="b">
        <v>0</v>
      </c>
    </row>
    <row r="239" spans="1:3" x14ac:dyDescent="0.25">
      <c r="A239" s="3" t="s">
        <v>68</v>
      </c>
      <c r="B239" t="s">
        <v>76</v>
      </c>
      <c r="C239" t="b">
        <v>0</v>
      </c>
    </row>
    <row r="240" spans="1:3" x14ac:dyDescent="0.25">
      <c r="A240" s="3" t="s">
        <v>70</v>
      </c>
      <c r="B240" t="s">
        <v>76</v>
      </c>
      <c r="C240" t="b">
        <v>0</v>
      </c>
    </row>
    <row r="241" spans="1:3" x14ac:dyDescent="0.25">
      <c r="A241" s="3" t="s">
        <v>224</v>
      </c>
      <c r="B241" t="s">
        <v>76</v>
      </c>
      <c r="C241" t="b">
        <v>0</v>
      </c>
    </row>
    <row r="242" spans="1:3" x14ac:dyDescent="0.25">
      <c r="A242" s="3" t="s">
        <v>184</v>
      </c>
      <c r="B242" t="s">
        <v>76</v>
      </c>
      <c r="C242" t="b">
        <v>0</v>
      </c>
    </row>
    <row r="243" spans="1:3" x14ac:dyDescent="0.25">
      <c r="A243" s="3" t="s">
        <v>67</v>
      </c>
      <c r="B243" t="s">
        <v>76</v>
      </c>
      <c r="C243" t="b">
        <v>0</v>
      </c>
    </row>
    <row r="244" spans="1:3" x14ac:dyDescent="0.25">
      <c r="A244" s="3" t="s">
        <v>126</v>
      </c>
      <c r="B244" t="s">
        <v>76</v>
      </c>
      <c r="C244" t="b">
        <v>0</v>
      </c>
    </row>
    <row r="245" spans="1:3" x14ac:dyDescent="0.25">
      <c r="A245" s="3" t="s">
        <v>127</v>
      </c>
      <c r="B245" t="s">
        <v>76</v>
      </c>
      <c r="C245" t="b">
        <v>0</v>
      </c>
    </row>
    <row r="246" spans="1:3" x14ac:dyDescent="0.25">
      <c r="A246" s="3" t="s">
        <v>133</v>
      </c>
      <c r="B246" t="s">
        <v>76</v>
      </c>
      <c r="C246" t="b">
        <v>0</v>
      </c>
    </row>
    <row r="247" spans="1:3" x14ac:dyDescent="0.25">
      <c r="A247" s="3" t="s">
        <v>96</v>
      </c>
      <c r="B247" t="s">
        <v>76</v>
      </c>
      <c r="C247" t="b">
        <v>0</v>
      </c>
    </row>
    <row r="248" spans="1:3" x14ac:dyDescent="0.25">
      <c r="A248" s="3" t="s">
        <v>97</v>
      </c>
      <c r="B248" t="s">
        <v>76</v>
      </c>
      <c r="C248" t="b">
        <v>0</v>
      </c>
    </row>
    <row r="249" spans="1:3" x14ac:dyDescent="0.25">
      <c r="A249" s="3" t="s">
        <v>98</v>
      </c>
      <c r="B249" t="s">
        <v>76</v>
      </c>
      <c r="C249" t="b">
        <v>0</v>
      </c>
    </row>
    <row r="250" spans="1:3" x14ac:dyDescent="0.25">
      <c r="A250" s="3" t="s">
        <v>99</v>
      </c>
      <c r="B250" t="s">
        <v>76</v>
      </c>
      <c r="C250" t="b">
        <v>0</v>
      </c>
    </row>
    <row r="251" spans="1:3" x14ac:dyDescent="0.25">
      <c r="A251" s="3" t="s">
        <v>129</v>
      </c>
      <c r="B251" t="s">
        <v>76</v>
      </c>
      <c r="C251" t="b">
        <v>0</v>
      </c>
    </row>
    <row r="252" spans="1:3" x14ac:dyDescent="0.25">
      <c r="A252" s="3" t="s">
        <v>130</v>
      </c>
      <c r="B252" t="s">
        <v>76</v>
      </c>
      <c r="C252" t="b">
        <v>0</v>
      </c>
    </row>
    <row r="253" spans="1:3" x14ac:dyDescent="0.25">
      <c r="A253" t="s">
        <v>548</v>
      </c>
    </row>
    <row r="254" spans="1:3" x14ac:dyDescent="0.25">
      <c r="A254" t="s">
        <v>549</v>
      </c>
    </row>
    <row r="255" spans="1:3" x14ac:dyDescent="0.25">
      <c r="A255" t="s">
        <v>149</v>
      </c>
    </row>
    <row r="256" spans="1:3" x14ac:dyDescent="0.25">
      <c r="A256" t="s">
        <v>152</v>
      </c>
    </row>
    <row r="257" spans="1:3" x14ac:dyDescent="0.25">
      <c r="A257" t="s">
        <v>550</v>
      </c>
    </row>
    <row r="258" spans="1:3" x14ac:dyDescent="0.25">
      <c r="A258" t="s">
        <v>551</v>
      </c>
    </row>
    <row r="259" spans="1:3" x14ac:dyDescent="0.25">
      <c r="A259" s="3" t="s">
        <v>52</v>
      </c>
      <c r="B259" t="s">
        <v>74</v>
      </c>
      <c r="C259" s="3" t="s">
        <v>132</v>
      </c>
    </row>
    <row r="260" spans="1:3" x14ac:dyDescent="0.25">
      <c r="A260" s="3" t="s">
        <v>52</v>
      </c>
      <c r="B260" t="s">
        <v>75</v>
      </c>
      <c r="C260" t="b">
        <v>0</v>
      </c>
    </row>
    <row r="261" spans="1:3" x14ac:dyDescent="0.25">
      <c r="A261" s="3" t="s">
        <v>48</v>
      </c>
      <c r="B261" t="s">
        <v>76</v>
      </c>
      <c r="C261" t="b">
        <v>1</v>
      </c>
    </row>
    <row r="262" spans="1:3" x14ac:dyDescent="0.25">
      <c r="A262" s="3" t="s">
        <v>3</v>
      </c>
      <c r="B262" t="s">
        <v>76</v>
      </c>
      <c r="C262" t="b">
        <v>1</v>
      </c>
    </row>
    <row r="263" spans="1:3" x14ac:dyDescent="0.25">
      <c r="A263" s="3" t="s">
        <v>115</v>
      </c>
      <c r="B263" t="s">
        <v>76</v>
      </c>
      <c r="C263" t="b">
        <v>1</v>
      </c>
    </row>
    <row r="264" spans="1:3" x14ac:dyDescent="0.25">
      <c r="A264" s="3" t="s">
        <v>112</v>
      </c>
      <c r="B264" t="s">
        <v>76</v>
      </c>
      <c r="C264" t="b">
        <v>1</v>
      </c>
    </row>
    <row r="265" spans="1:3" x14ac:dyDescent="0.25">
      <c r="A265" s="3" t="s">
        <v>192</v>
      </c>
      <c r="B265" t="s">
        <v>76</v>
      </c>
      <c r="C265" t="b">
        <v>1</v>
      </c>
    </row>
    <row r="266" spans="1:3" x14ac:dyDescent="0.25">
      <c r="A266" s="3" t="s">
        <v>193</v>
      </c>
      <c r="B266" t="s">
        <v>76</v>
      </c>
      <c r="C266" t="b">
        <v>1</v>
      </c>
    </row>
    <row r="267" spans="1:3" x14ac:dyDescent="0.25">
      <c r="A267" s="3" t="s">
        <v>194</v>
      </c>
      <c r="B267" t="s">
        <v>76</v>
      </c>
      <c r="C267" t="b">
        <v>1</v>
      </c>
    </row>
    <row r="268" spans="1:3" x14ac:dyDescent="0.25">
      <c r="A268" s="3" t="s">
        <v>240</v>
      </c>
      <c r="B268" t="s">
        <v>76</v>
      </c>
      <c r="C268" t="b">
        <v>1</v>
      </c>
    </row>
    <row r="269" spans="1:3" x14ac:dyDescent="0.25">
      <c r="A269" s="3" t="s">
        <v>111</v>
      </c>
      <c r="B269" t="s">
        <v>76</v>
      </c>
      <c r="C269" t="b">
        <v>1</v>
      </c>
    </row>
    <row r="270" spans="1:3" x14ac:dyDescent="0.25">
      <c r="A270" s="3" t="s">
        <v>291</v>
      </c>
      <c r="B270" t="s">
        <v>76</v>
      </c>
      <c r="C270" t="b">
        <v>1</v>
      </c>
    </row>
    <row r="271" spans="1:3" x14ac:dyDescent="0.25">
      <c r="A271" s="3" t="s">
        <v>282</v>
      </c>
      <c r="B271" t="s">
        <v>76</v>
      </c>
      <c r="C271" t="b">
        <v>1</v>
      </c>
    </row>
    <row r="272" spans="1:3" x14ac:dyDescent="0.25">
      <c r="A272" s="3" t="s">
        <v>302</v>
      </c>
      <c r="B272" t="s">
        <v>76</v>
      </c>
      <c r="C272" t="b">
        <v>1</v>
      </c>
    </row>
    <row r="273" spans="1:3" x14ac:dyDescent="0.25">
      <c r="A273" s="3" t="s">
        <v>118</v>
      </c>
      <c r="B273" t="s">
        <v>76</v>
      </c>
      <c r="C273" t="b">
        <v>1</v>
      </c>
    </row>
    <row r="274" spans="1:3" x14ac:dyDescent="0.25">
      <c r="A274" s="3" t="s">
        <v>119</v>
      </c>
      <c r="B274" t="s">
        <v>76</v>
      </c>
      <c r="C274" t="b">
        <v>1</v>
      </c>
    </row>
    <row r="275" spans="1:3" x14ac:dyDescent="0.25">
      <c r="A275" s="3" t="s">
        <v>122</v>
      </c>
      <c r="B275" t="s">
        <v>76</v>
      </c>
      <c r="C275" t="b">
        <v>1</v>
      </c>
    </row>
    <row r="276" spans="1:3" x14ac:dyDescent="0.25">
      <c r="A276" s="3" t="s">
        <v>284</v>
      </c>
      <c r="B276" t="s">
        <v>76</v>
      </c>
      <c r="C276" t="b">
        <v>1</v>
      </c>
    </row>
    <row r="277" spans="1:3" x14ac:dyDescent="0.25">
      <c r="A277" s="3" t="s">
        <v>285</v>
      </c>
      <c r="B277" t="s">
        <v>76</v>
      </c>
      <c r="C277" t="b">
        <v>1</v>
      </c>
    </row>
    <row r="278" spans="1:3" x14ac:dyDescent="0.25">
      <c r="A278" s="3" t="s">
        <v>286</v>
      </c>
      <c r="B278" t="s">
        <v>76</v>
      </c>
      <c r="C278" t="b">
        <v>1</v>
      </c>
    </row>
    <row r="279" spans="1:3" x14ac:dyDescent="0.25">
      <c r="A279" s="3" t="s">
        <v>287</v>
      </c>
      <c r="B279" t="s">
        <v>76</v>
      </c>
      <c r="C279" t="b">
        <v>1</v>
      </c>
    </row>
    <row r="280" spans="1:3" x14ac:dyDescent="0.25">
      <c r="A280" s="3" t="s">
        <v>288</v>
      </c>
      <c r="B280" t="s">
        <v>76</v>
      </c>
      <c r="C280" t="b">
        <v>1</v>
      </c>
    </row>
    <row r="281" spans="1:3" x14ac:dyDescent="0.25">
      <c r="A281" s="3" t="s">
        <v>289</v>
      </c>
      <c r="B281" t="s">
        <v>76</v>
      </c>
      <c r="C281" t="b">
        <v>1</v>
      </c>
    </row>
    <row r="282" spans="1:3" x14ac:dyDescent="0.25">
      <c r="A282" s="3" t="s">
        <v>290</v>
      </c>
      <c r="B282" t="s">
        <v>76</v>
      </c>
      <c r="C282" t="b">
        <v>1</v>
      </c>
    </row>
    <row r="283" spans="1:3" x14ac:dyDescent="0.25">
      <c r="A283" s="3" t="s">
        <v>301</v>
      </c>
      <c r="B283" t="s">
        <v>76</v>
      </c>
      <c r="C283" t="b">
        <v>1</v>
      </c>
    </row>
    <row r="284" spans="1:3" x14ac:dyDescent="0.25">
      <c r="A284" s="3" t="s">
        <v>110</v>
      </c>
      <c r="B284" t="s">
        <v>76</v>
      </c>
      <c r="C284" t="b">
        <v>1</v>
      </c>
    </row>
    <row r="285" spans="1:3" x14ac:dyDescent="0.25">
      <c r="A285" s="3" t="s">
        <v>114</v>
      </c>
      <c r="B285" t="s">
        <v>76</v>
      </c>
      <c r="C285" t="b">
        <v>1</v>
      </c>
    </row>
    <row r="286" spans="1:3" x14ac:dyDescent="0.25">
      <c r="A286" s="3" t="s">
        <v>117</v>
      </c>
      <c r="B286" t="s">
        <v>76</v>
      </c>
      <c r="C286" t="b">
        <v>1</v>
      </c>
    </row>
    <row r="287" spans="1:3" x14ac:dyDescent="0.25">
      <c r="A287" s="3" t="s">
        <v>120</v>
      </c>
      <c r="B287" t="s">
        <v>76</v>
      </c>
      <c r="C287" t="b">
        <v>1</v>
      </c>
    </row>
    <row r="288" spans="1:3" x14ac:dyDescent="0.25">
      <c r="A288" s="3" t="s">
        <v>123</v>
      </c>
      <c r="B288" t="s">
        <v>76</v>
      </c>
      <c r="C288" t="b">
        <v>1</v>
      </c>
    </row>
    <row r="289" spans="1:3" x14ac:dyDescent="0.25">
      <c r="A289" s="3" t="s">
        <v>283</v>
      </c>
      <c r="B289" t="s">
        <v>76</v>
      </c>
      <c r="C289" t="b">
        <v>1</v>
      </c>
    </row>
    <row r="290" spans="1:3" x14ac:dyDescent="0.25">
      <c r="A290" s="3" t="s">
        <v>109</v>
      </c>
      <c r="B290" t="s">
        <v>76</v>
      </c>
      <c r="C290" t="b">
        <v>1</v>
      </c>
    </row>
    <row r="291" spans="1:3" x14ac:dyDescent="0.25">
      <c r="A291" s="3" t="s">
        <v>183</v>
      </c>
      <c r="B291" t="s">
        <v>76</v>
      </c>
      <c r="C291" t="b">
        <v>1</v>
      </c>
    </row>
    <row r="292" spans="1:3" x14ac:dyDescent="0.25">
      <c r="A292" s="3" t="s">
        <v>69</v>
      </c>
      <c r="B292" t="s">
        <v>76</v>
      </c>
      <c r="C292" t="b">
        <v>1</v>
      </c>
    </row>
    <row r="293" spans="1:3" x14ac:dyDescent="0.25">
      <c r="A293" s="3" t="s">
        <v>299</v>
      </c>
      <c r="B293" t="s">
        <v>76</v>
      </c>
      <c r="C293" t="b">
        <v>1</v>
      </c>
    </row>
    <row r="294" spans="1:3" x14ac:dyDescent="0.25">
      <c r="A294" s="3" t="s">
        <v>121</v>
      </c>
      <c r="B294" t="s">
        <v>76</v>
      </c>
      <c r="C294" t="b">
        <v>1</v>
      </c>
    </row>
    <row r="295" spans="1:3" x14ac:dyDescent="0.25">
      <c r="A295" s="3" t="s">
        <v>68</v>
      </c>
      <c r="B295" t="s">
        <v>76</v>
      </c>
      <c r="C295" t="b">
        <v>1</v>
      </c>
    </row>
    <row r="296" spans="1:3" x14ac:dyDescent="0.25">
      <c r="A296" s="3" t="s">
        <v>70</v>
      </c>
      <c r="B296" t="s">
        <v>76</v>
      </c>
      <c r="C296" t="b">
        <v>1</v>
      </c>
    </row>
    <row r="297" spans="1:3" x14ac:dyDescent="0.25">
      <c r="A297" s="3" t="s">
        <v>224</v>
      </c>
      <c r="B297" t="s">
        <v>76</v>
      </c>
      <c r="C297" t="b">
        <v>1</v>
      </c>
    </row>
    <row r="298" spans="1:3" x14ac:dyDescent="0.25">
      <c r="A298" s="3" t="s">
        <v>184</v>
      </c>
      <c r="B298" t="s">
        <v>76</v>
      </c>
      <c r="C298" t="b">
        <v>1</v>
      </c>
    </row>
    <row r="299" spans="1:3" x14ac:dyDescent="0.25">
      <c r="A299" s="3" t="s">
        <v>67</v>
      </c>
      <c r="B299" t="s">
        <v>76</v>
      </c>
      <c r="C299" t="b">
        <v>1</v>
      </c>
    </row>
    <row r="300" spans="1:3" x14ac:dyDescent="0.25">
      <c r="A300" s="3" t="s">
        <v>126</v>
      </c>
      <c r="B300" t="s">
        <v>76</v>
      </c>
      <c r="C300" t="b">
        <v>1</v>
      </c>
    </row>
    <row r="301" spans="1:3" x14ac:dyDescent="0.25">
      <c r="A301" s="3" t="s">
        <v>127</v>
      </c>
      <c r="B301" t="s">
        <v>76</v>
      </c>
      <c r="C301" t="b">
        <v>1</v>
      </c>
    </row>
    <row r="302" spans="1:3" x14ac:dyDescent="0.25">
      <c r="A302" s="3" t="s">
        <v>133</v>
      </c>
      <c r="B302" t="s">
        <v>76</v>
      </c>
      <c r="C302" t="b">
        <v>0</v>
      </c>
    </row>
    <row r="303" spans="1:3" x14ac:dyDescent="0.25">
      <c r="A303" s="3" t="s">
        <v>96</v>
      </c>
      <c r="B303" t="s">
        <v>76</v>
      </c>
      <c r="C303" t="b">
        <v>0</v>
      </c>
    </row>
    <row r="304" spans="1:3" x14ac:dyDescent="0.25">
      <c r="A304" s="3" t="s">
        <v>97</v>
      </c>
      <c r="B304" t="s">
        <v>76</v>
      </c>
      <c r="C304" t="b">
        <v>0</v>
      </c>
    </row>
    <row r="305" spans="1:3" x14ac:dyDescent="0.25">
      <c r="A305" s="3" t="s">
        <v>98</v>
      </c>
      <c r="B305" t="s">
        <v>76</v>
      </c>
      <c r="C305" t="b">
        <v>0</v>
      </c>
    </row>
    <row r="306" spans="1:3" x14ac:dyDescent="0.25">
      <c r="A306" s="3" t="s">
        <v>99</v>
      </c>
      <c r="B306" t="s">
        <v>76</v>
      </c>
      <c r="C306" t="b">
        <v>0</v>
      </c>
    </row>
    <row r="307" spans="1:3" x14ac:dyDescent="0.25">
      <c r="A307" s="3" t="s">
        <v>129</v>
      </c>
      <c r="B307" t="s">
        <v>76</v>
      </c>
      <c r="C307" t="b">
        <v>0</v>
      </c>
    </row>
    <row r="308" spans="1:3" x14ac:dyDescent="0.25">
      <c r="A308" s="3" t="s">
        <v>130</v>
      </c>
      <c r="B308" t="s">
        <v>76</v>
      </c>
      <c r="C308" t="b">
        <v>0</v>
      </c>
    </row>
    <row r="309" spans="1:3" x14ac:dyDescent="0.25">
      <c r="A309" t="s">
        <v>552</v>
      </c>
    </row>
    <row r="310" spans="1:3" x14ac:dyDescent="0.25">
      <c r="A310" t="s">
        <v>553</v>
      </c>
    </row>
    <row r="311" spans="1:3" x14ac:dyDescent="0.25">
      <c r="A311" s="3" t="s">
        <v>52</v>
      </c>
      <c r="B311" t="s">
        <v>74</v>
      </c>
      <c r="C311" s="3" t="s">
        <v>61</v>
      </c>
    </row>
    <row r="312" spans="1:3" x14ac:dyDescent="0.25">
      <c r="A312" s="3" t="s">
        <v>52</v>
      </c>
      <c r="B312" t="s">
        <v>75</v>
      </c>
      <c r="C312" t="b">
        <v>0</v>
      </c>
    </row>
    <row r="313" spans="1:3" x14ac:dyDescent="0.25">
      <c r="A313" s="3" t="s">
        <v>48</v>
      </c>
      <c r="B313" t="s">
        <v>76</v>
      </c>
      <c r="C313" t="b">
        <v>1</v>
      </c>
    </row>
    <row r="314" spans="1:3" x14ac:dyDescent="0.25">
      <c r="A314" s="3" t="s">
        <v>3</v>
      </c>
      <c r="B314" t="s">
        <v>76</v>
      </c>
      <c r="C314" t="b">
        <v>1</v>
      </c>
    </row>
    <row r="315" spans="1:3" x14ac:dyDescent="0.25">
      <c r="A315" s="3" t="s">
        <v>8</v>
      </c>
      <c r="B315" t="s">
        <v>76</v>
      </c>
      <c r="C315" t="b">
        <v>1</v>
      </c>
    </row>
    <row r="316" spans="1:3" x14ac:dyDescent="0.25">
      <c r="A316" s="3" t="s">
        <v>183</v>
      </c>
      <c r="B316" t="s">
        <v>76</v>
      </c>
      <c r="C316" t="b">
        <v>0</v>
      </c>
    </row>
    <row r="317" spans="1:3" x14ac:dyDescent="0.25">
      <c r="A317" s="3" t="s">
        <v>69</v>
      </c>
      <c r="B317" t="s">
        <v>76</v>
      </c>
      <c r="C317" t="b">
        <v>0</v>
      </c>
    </row>
    <row r="318" spans="1:3" x14ac:dyDescent="0.25">
      <c r="A318" s="3" t="s">
        <v>70</v>
      </c>
      <c r="B318" t="s">
        <v>76</v>
      </c>
      <c r="C318" t="b">
        <v>0</v>
      </c>
    </row>
    <row r="319" spans="1:3" x14ac:dyDescent="0.25">
      <c r="A319" s="3" t="s">
        <v>68</v>
      </c>
      <c r="B319" t="s">
        <v>76</v>
      </c>
      <c r="C319" t="b">
        <v>0</v>
      </c>
    </row>
    <row r="320" spans="1:3" x14ac:dyDescent="0.25">
      <c r="A320" s="3" t="s">
        <v>224</v>
      </c>
      <c r="B320" t="s">
        <v>76</v>
      </c>
      <c r="C320" t="b">
        <v>0</v>
      </c>
    </row>
    <row r="321" spans="1:3" x14ac:dyDescent="0.25">
      <c r="A321" s="3" t="s">
        <v>184</v>
      </c>
      <c r="B321" t="s">
        <v>76</v>
      </c>
      <c r="C321" t="b">
        <v>0</v>
      </c>
    </row>
    <row r="322" spans="1:3" x14ac:dyDescent="0.25">
      <c r="A322" s="3" t="s">
        <v>67</v>
      </c>
      <c r="B322" t="s">
        <v>76</v>
      </c>
      <c r="C322" t="b">
        <v>0</v>
      </c>
    </row>
    <row r="323" spans="1:3" x14ac:dyDescent="0.25">
      <c r="A323" s="3" t="s">
        <v>52</v>
      </c>
      <c r="B323" t="s">
        <v>384</v>
      </c>
      <c r="C323" t="b">
        <v>1</v>
      </c>
    </row>
    <row r="324" spans="1:3" x14ac:dyDescent="0.25">
      <c r="A324" t="s">
        <v>554</v>
      </c>
    </row>
    <row r="325" spans="1:3" x14ac:dyDescent="0.25">
      <c r="A325" t="s">
        <v>555</v>
      </c>
    </row>
    <row r="326" spans="1:3" x14ac:dyDescent="0.25">
      <c r="A326" t="s">
        <v>385</v>
      </c>
    </row>
    <row r="327" spans="1:3" x14ac:dyDescent="0.25">
      <c r="A327" t="s">
        <v>387</v>
      </c>
    </row>
    <row r="328" spans="1:3" x14ac:dyDescent="0.25">
      <c r="A328" t="s">
        <v>386</v>
      </c>
    </row>
    <row r="329" spans="1:3" x14ac:dyDescent="0.25">
      <c r="A329" t="s">
        <v>556</v>
      </c>
    </row>
    <row r="330" spans="1:3" x14ac:dyDescent="0.25">
      <c r="A330" t="s">
        <v>557</v>
      </c>
    </row>
    <row r="331" spans="1:3" x14ac:dyDescent="0.25">
      <c r="A331" s="3" t="s">
        <v>52</v>
      </c>
      <c r="B331" t="s">
        <v>74</v>
      </c>
      <c r="C331" s="3" t="s">
        <v>61</v>
      </c>
    </row>
    <row r="332" spans="1:3" x14ac:dyDescent="0.25">
      <c r="A332" s="3" t="s">
        <v>52</v>
      </c>
      <c r="B332" t="s">
        <v>75</v>
      </c>
      <c r="C332" t="b">
        <v>0</v>
      </c>
    </row>
    <row r="333" spans="1:3" x14ac:dyDescent="0.25">
      <c r="A333" s="3" t="s">
        <v>48</v>
      </c>
      <c r="B333" t="s">
        <v>76</v>
      </c>
      <c r="C333" t="b">
        <v>0</v>
      </c>
    </row>
    <row r="334" spans="1:3" x14ac:dyDescent="0.25">
      <c r="A334" s="3" t="s">
        <v>3</v>
      </c>
      <c r="B334" t="s">
        <v>76</v>
      </c>
      <c r="C334" t="b">
        <v>0</v>
      </c>
    </row>
    <row r="335" spans="1:3" x14ac:dyDescent="0.25">
      <c r="A335" s="3" t="s">
        <v>8</v>
      </c>
      <c r="B335" t="s">
        <v>76</v>
      </c>
      <c r="C335" t="b">
        <v>0</v>
      </c>
    </row>
    <row r="336" spans="1:3" x14ac:dyDescent="0.25">
      <c r="A336" s="3" t="s">
        <v>183</v>
      </c>
      <c r="B336" t="s">
        <v>76</v>
      </c>
      <c r="C336" t="b">
        <v>0</v>
      </c>
    </row>
    <row r="337" spans="1:3" x14ac:dyDescent="0.25">
      <c r="A337" s="3" t="s">
        <v>69</v>
      </c>
      <c r="B337" t="s">
        <v>76</v>
      </c>
      <c r="C337" t="b">
        <v>0</v>
      </c>
    </row>
    <row r="338" spans="1:3" x14ac:dyDescent="0.25">
      <c r="A338" s="3" t="s">
        <v>70</v>
      </c>
      <c r="B338" t="s">
        <v>76</v>
      </c>
      <c r="C338" t="b">
        <v>0</v>
      </c>
    </row>
    <row r="339" spans="1:3" x14ac:dyDescent="0.25">
      <c r="A339" s="3" t="s">
        <v>68</v>
      </c>
      <c r="B339" t="s">
        <v>76</v>
      </c>
      <c r="C339" t="b">
        <v>0</v>
      </c>
    </row>
    <row r="340" spans="1:3" x14ac:dyDescent="0.25">
      <c r="A340" s="3" t="s">
        <v>224</v>
      </c>
      <c r="B340" t="s">
        <v>76</v>
      </c>
      <c r="C340" t="b">
        <v>0</v>
      </c>
    </row>
    <row r="341" spans="1:3" x14ac:dyDescent="0.25">
      <c r="A341" s="3" t="s">
        <v>184</v>
      </c>
      <c r="B341" t="s">
        <v>76</v>
      </c>
      <c r="C341" t="b">
        <v>0</v>
      </c>
    </row>
    <row r="342" spans="1:3" x14ac:dyDescent="0.25">
      <c r="A342" s="3" t="s">
        <v>67</v>
      </c>
      <c r="B342" t="s">
        <v>76</v>
      </c>
      <c r="C342" t="b">
        <v>0</v>
      </c>
    </row>
    <row r="343" spans="1:3" x14ac:dyDescent="0.25">
      <c r="A343" s="3" t="s">
        <v>52</v>
      </c>
      <c r="B343" t="s">
        <v>384</v>
      </c>
      <c r="C343" t="b">
        <v>1</v>
      </c>
    </row>
    <row r="344" spans="1:3" x14ac:dyDescent="0.25">
      <c r="A344" t="s">
        <v>558</v>
      </c>
    </row>
    <row r="345" spans="1:3" x14ac:dyDescent="0.25">
      <c r="A345" t="s">
        <v>559</v>
      </c>
    </row>
    <row r="346" spans="1:3" x14ac:dyDescent="0.25">
      <c r="A346" s="3" t="s">
        <v>52</v>
      </c>
      <c r="B346" t="s">
        <v>74</v>
      </c>
      <c r="C346" s="3" t="s">
        <v>61</v>
      </c>
    </row>
    <row r="347" spans="1:3" x14ac:dyDescent="0.25">
      <c r="A347" s="3" t="s">
        <v>52</v>
      </c>
      <c r="B347" t="s">
        <v>75</v>
      </c>
      <c r="C347" t="b">
        <v>0</v>
      </c>
    </row>
    <row r="348" spans="1:3" x14ac:dyDescent="0.25">
      <c r="A348" s="3" t="s">
        <v>48</v>
      </c>
      <c r="B348" t="s">
        <v>76</v>
      </c>
      <c r="C348" t="b">
        <v>1</v>
      </c>
    </row>
    <row r="349" spans="1:3" x14ac:dyDescent="0.25">
      <c r="A349" s="3" t="s">
        <v>3</v>
      </c>
      <c r="B349" t="s">
        <v>76</v>
      </c>
      <c r="C349" t="b">
        <v>1</v>
      </c>
    </row>
    <row r="350" spans="1:3" x14ac:dyDescent="0.25">
      <c r="A350" s="3" t="s">
        <v>8</v>
      </c>
      <c r="B350" t="s">
        <v>76</v>
      </c>
      <c r="C350" t="b">
        <v>1</v>
      </c>
    </row>
    <row r="351" spans="1:3" x14ac:dyDescent="0.25">
      <c r="A351" s="3" t="s">
        <v>183</v>
      </c>
      <c r="B351" t="s">
        <v>76</v>
      </c>
      <c r="C351" t="b">
        <v>0</v>
      </c>
    </row>
    <row r="352" spans="1:3" x14ac:dyDescent="0.25">
      <c r="A352" s="3" t="s">
        <v>69</v>
      </c>
      <c r="B352" t="s">
        <v>76</v>
      </c>
      <c r="C352" t="b">
        <v>0</v>
      </c>
    </row>
    <row r="353" spans="1:3" x14ac:dyDescent="0.25">
      <c r="A353" s="3" t="s">
        <v>70</v>
      </c>
      <c r="B353" t="s">
        <v>76</v>
      </c>
      <c r="C353" t="b">
        <v>0</v>
      </c>
    </row>
    <row r="354" spans="1:3" x14ac:dyDescent="0.25">
      <c r="A354" s="3" t="s">
        <v>68</v>
      </c>
      <c r="B354" t="s">
        <v>76</v>
      </c>
      <c r="C354" t="b">
        <v>0</v>
      </c>
    </row>
    <row r="355" spans="1:3" x14ac:dyDescent="0.25">
      <c r="A355" s="3" t="s">
        <v>224</v>
      </c>
      <c r="B355" t="s">
        <v>76</v>
      </c>
      <c r="C355" t="b">
        <v>0</v>
      </c>
    </row>
    <row r="356" spans="1:3" x14ac:dyDescent="0.25">
      <c r="A356" s="3" t="s">
        <v>184</v>
      </c>
      <c r="B356" t="s">
        <v>76</v>
      </c>
      <c r="C356" t="b">
        <v>1</v>
      </c>
    </row>
    <row r="357" spans="1:3" x14ac:dyDescent="0.25">
      <c r="A357" s="3" t="s">
        <v>67</v>
      </c>
      <c r="B357" t="s">
        <v>76</v>
      </c>
      <c r="C357" t="b">
        <v>1</v>
      </c>
    </row>
    <row r="358" spans="1:3" x14ac:dyDescent="0.25">
      <c r="A358" s="3" t="s">
        <v>52</v>
      </c>
      <c r="B358" t="s">
        <v>384</v>
      </c>
      <c r="C358" t="b">
        <v>1</v>
      </c>
    </row>
    <row r="359" spans="1:3" x14ac:dyDescent="0.25">
      <c r="A359" t="s">
        <v>560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7"/>
  <dimension ref="A1:AM348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9" x14ac:dyDescent="0.25">
      <c r="A1" s="1" t="s">
        <v>0</v>
      </c>
    </row>
    <row r="2" spans="1:39" x14ac:dyDescent="0.25">
      <c r="A2" t="s">
        <v>49</v>
      </c>
    </row>
    <row r="3" spans="1:39" x14ac:dyDescent="0.25">
      <c r="A3" t="s">
        <v>239</v>
      </c>
      <c r="B3" t="s">
        <v>16</v>
      </c>
      <c r="C3" t="b">
        <v>1</v>
      </c>
      <c r="D3" t="s">
        <v>392</v>
      </c>
      <c r="E3" t="s">
        <v>12</v>
      </c>
      <c r="W3" t="s">
        <v>392</v>
      </c>
      <c r="Z3" t="b">
        <v>0</v>
      </c>
      <c r="AB3" t="s">
        <v>1081</v>
      </c>
      <c r="AH3" t="s">
        <v>1141</v>
      </c>
      <c r="AI3" t="s">
        <v>1142</v>
      </c>
      <c r="AK3" t="b">
        <v>0</v>
      </c>
      <c r="AL3" t="b">
        <v>0</v>
      </c>
      <c r="AM3" t="s">
        <v>509</v>
      </c>
    </row>
    <row r="4" spans="1:39" x14ac:dyDescent="0.25">
      <c r="A4" t="s">
        <v>61</v>
      </c>
      <c r="B4" t="s">
        <v>16</v>
      </c>
      <c r="C4" t="b">
        <v>1</v>
      </c>
      <c r="D4" t="s">
        <v>411</v>
      </c>
      <c r="E4" t="s">
        <v>12</v>
      </c>
      <c r="W4" t="s">
        <v>411</v>
      </c>
      <c r="Z4" t="b">
        <v>0</v>
      </c>
      <c r="AB4" t="s">
        <v>1084</v>
      </c>
      <c r="AH4" t="s">
        <v>1141</v>
      </c>
      <c r="AI4" t="s">
        <v>1142</v>
      </c>
      <c r="AK4" t="b">
        <v>0</v>
      </c>
      <c r="AL4" t="b">
        <v>0</v>
      </c>
      <c r="AM4" t="s">
        <v>509</v>
      </c>
    </row>
    <row r="5" spans="1:39" x14ac:dyDescent="0.25">
      <c r="A5" t="s">
        <v>132</v>
      </c>
      <c r="B5" t="s">
        <v>16</v>
      </c>
      <c r="C5" t="b">
        <v>1</v>
      </c>
      <c r="D5" t="s">
        <v>393</v>
      </c>
      <c r="E5" t="s">
        <v>12</v>
      </c>
      <c r="I5" t="s">
        <v>1173</v>
      </c>
      <c r="J5" t="s">
        <v>1174</v>
      </c>
      <c r="W5" t="s">
        <v>393</v>
      </c>
      <c r="Z5" t="b">
        <v>0</v>
      </c>
      <c r="AB5" t="s">
        <v>424</v>
      </c>
      <c r="AE5" t="s">
        <v>1175</v>
      </c>
      <c r="AF5" t="s">
        <v>1176</v>
      </c>
      <c r="AG5" t="s">
        <v>1177</v>
      </c>
      <c r="AH5" t="s">
        <v>1141</v>
      </c>
      <c r="AI5" t="s">
        <v>1142</v>
      </c>
      <c r="AK5" t="b">
        <v>0</v>
      </c>
      <c r="AL5" t="b">
        <v>0</v>
      </c>
      <c r="AM5" t="s">
        <v>509</v>
      </c>
    </row>
    <row r="6" spans="1:39" x14ac:dyDescent="0.25">
      <c r="A6" t="s">
        <v>148</v>
      </c>
      <c r="B6" t="s">
        <v>16</v>
      </c>
      <c r="C6" t="b">
        <v>1</v>
      </c>
      <c r="D6" t="s">
        <v>394</v>
      </c>
      <c r="E6" t="s">
        <v>12</v>
      </c>
      <c r="I6" t="s">
        <v>1173</v>
      </c>
      <c r="J6" t="s">
        <v>1178</v>
      </c>
      <c r="W6" t="s">
        <v>394</v>
      </c>
      <c r="Z6" t="b">
        <v>0</v>
      </c>
      <c r="AB6" t="s">
        <v>424</v>
      </c>
      <c r="AE6" t="s">
        <v>1175</v>
      </c>
      <c r="AF6" t="s">
        <v>1176</v>
      </c>
      <c r="AG6" t="s">
        <v>1177</v>
      </c>
      <c r="AH6" t="s">
        <v>1141</v>
      </c>
      <c r="AI6" t="s">
        <v>1142</v>
      </c>
      <c r="AK6" t="b">
        <v>0</v>
      </c>
      <c r="AL6" t="b">
        <v>0</v>
      </c>
      <c r="AM6" t="s">
        <v>509</v>
      </c>
    </row>
    <row r="7" spans="1:39" x14ac:dyDescent="0.25">
      <c r="A7" t="s">
        <v>60</v>
      </c>
      <c r="B7" t="s">
        <v>16</v>
      </c>
      <c r="C7" t="b">
        <v>1</v>
      </c>
      <c r="D7" t="s">
        <v>395</v>
      </c>
      <c r="E7" t="s">
        <v>17</v>
      </c>
      <c r="W7" t="s">
        <v>395</v>
      </c>
      <c r="Z7" t="b">
        <v>0</v>
      </c>
      <c r="AA7" t="s">
        <v>395</v>
      </c>
      <c r="AB7" t="s">
        <v>402</v>
      </c>
      <c r="AH7" t="s">
        <v>1141</v>
      </c>
      <c r="AI7" t="s">
        <v>1142</v>
      </c>
      <c r="AK7" t="b">
        <v>0</v>
      </c>
      <c r="AL7" t="b">
        <v>0</v>
      </c>
      <c r="AM7" t="s">
        <v>509</v>
      </c>
    </row>
    <row r="8" spans="1:39" x14ac:dyDescent="0.25">
      <c r="A8" t="s">
        <v>63</v>
      </c>
      <c r="B8" t="s">
        <v>16</v>
      </c>
      <c r="C8" t="b">
        <v>1</v>
      </c>
      <c r="D8" t="s">
        <v>396</v>
      </c>
      <c r="E8" t="s">
        <v>12</v>
      </c>
      <c r="W8" t="s">
        <v>396</v>
      </c>
      <c r="Z8" t="b">
        <v>0</v>
      </c>
      <c r="AB8" t="s">
        <v>1093</v>
      </c>
      <c r="AH8" t="s">
        <v>1141</v>
      </c>
      <c r="AI8" t="s">
        <v>1142</v>
      </c>
      <c r="AK8" t="b">
        <v>0</v>
      </c>
      <c r="AL8" t="b">
        <v>0</v>
      </c>
      <c r="AM8" t="s">
        <v>509</v>
      </c>
    </row>
    <row r="9" spans="1:39" x14ac:dyDescent="0.25">
      <c r="A9" t="s">
        <v>222</v>
      </c>
      <c r="B9" t="s">
        <v>16</v>
      </c>
      <c r="C9" t="b">
        <v>1</v>
      </c>
      <c r="D9" t="s">
        <v>397</v>
      </c>
      <c r="E9" t="s">
        <v>19</v>
      </c>
      <c r="F9" t="s">
        <v>424</v>
      </c>
      <c r="G9" t="s">
        <v>424</v>
      </c>
      <c r="H9" t="s">
        <v>424</v>
      </c>
      <c r="S9" t="s">
        <v>17</v>
      </c>
      <c r="T9" t="s">
        <v>17</v>
      </c>
      <c r="U9" t="s">
        <v>17</v>
      </c>
      <c r="W9" t="s">
        <v>397</v>
      </c>
      <c r="Z9" t="b">
        <v>0</v>
      </c>
      <c r="AA9" t="s">
        <v>424</v>
      </c>
      <c r="AB9" t="s">
        <v>1098</v>
      </c>
      <c r="AH9" t="s">
        <v>1141</v>
      </c>
      <c r="AI9" t="s">
        <v>1142</v>
      </c>
      <c r="AK9" t="b">
        <v>0</v>
      </c>
      <c r="AL9" t="b">
        <v>0</v>
      </c>
      <c r="AM9" t="s">
        <v>509</v>
      </c>
    </row>
    <row r="10" spans="1:39" x14ac:dyDescent="0.25">
      <c r="A10" t="s">
        <v>242</v>
      </c>
      <c r="B10" t="s">
        <v>16</v>
      </c>
      <c r="C10" t="b">
        <v>1</v>
      </c>
      <c r="D10" t="s">
        <v>398</v>
      </c>
      <c r="E10" t="s">
        <v>19</v>
      </c>
      <c r="F10" t="s">
        <v>398</v>
      </c>
      <c r="G10" t="s">
        <v>398</v>
      </c>
      <c r="H10" t="s">
        <v>398</v>
      </c>
      <c r="S10" t="s">
        <v>19</v>
      </c>
      <c r="T10" t="s">
        <v>19</v>
      </c>
      <c r="U10" t="s">
        <v>19</v>
      </c>
      <c r="W10" t="s">
        <v>398</v>
      </c>
      <c r="Z10" t="b">
        <v>0</v>
      </c>
      <c r="AB10" t="s">
        <v>424</v>
      </c>
      <c r="AH10" t="s">
        <v>1141</v>
      </c>
      <c r="AI10" t="s">
        <v>1142</v>
      </c>
      <c r="AK10" t="b">
        <v>0</v>
      </c>
      <c r="AL10" t="b">
        <v>0</v>
      </c>
      <c r="AM10" t="s">
        <v>509</v>
      </c>
    </row>
    <row r="11" spans="1:39" x14ac:dyDescent="0.25">
      <c r="A11" t="s">
        <v>64</v>
      </c>
      <c r="B11" t="s">
        <v>16</v>
      </c>
      <c r="C11" t="b">
        <v>1</v>
      </c>
      <c r="D11" t="s">
        <v>399</v>
      </c>
      <c r="E11" t="s">
        <v>17</v>
      </c>
      <c r="W11" t="s">
        <v>399</v>
      </c>
      <c r="Z11" t="b">
        <v>0</v>
      </c>
      <c r="AA11" t="s">
        <v>399</v>
      </c>
      <c r="AH11" t="s">
        <v>1141</v>
      </c>
      <c r="AI11" t="s">
        <v>1142</v>
      </c>
      <c r="AK11" t="b">
        <v>0</v>
      </c>
      <c r="AL11" t="b">
        <v>0</v>
      </c>
      <c r="AM11" t="s">
        <v>509</v>
      </c>
    </row>
    <row r="12" spans="1:39" x14ac:dyDescent="0.25">
      <c r="A12" t="s">
        <v>221</v>
      </c>
      <c r="B12" t="s">
        <v>16</v>
      </c>
      <c r="C12" t="b">
        <v>1</v>
      </c>
      <c r="D12" t="s">
        <v>400</v>
      </c>
      <c r="E12" t="s">
        <v>17</v>
      </c>
      <c r="W12" t="s">
        <v>400</v>
      </c>
      <c r="Z12" t="b">
        <v>0</v>
      </c>
      <c r="AA12" t="s">
        <v>400</v>
      </c>
      <c r="AB12" t="s">
        <v>400</v>
      </c>
      <c r="AH12" t="s">
        <v>1141</v>
      </c>
      <c r="AI12" t="s">
        <v>1142</v>
      </c>
      <c r="AK12" t="b">
        <v>0</v>
      </c>
      <c r="AL12" t="b">
        <v>0</v>
      </c>
      <c r="AM12" t="s">
        <v>509</v>
      </c>
    </row>
    <row r="13" spans="1:39" x14ac:dyDescent="0.25">
      <c r="A13" t="s">
        <v>18</v>
      </c>
      <c r="B13" t="s">
        <v>16</v>
      </c>
      <c r="C13" t="b">
        <v>1</v>
      </c>
      <c r="D13" t="s">
        <v>401</v>
      </c>
      <c r="E13" t="s">
        <v>17</v>
      </c>
      <c r="W13" t="s">
        <v>401</v>
      </c>
      <c r="Z13" t="b">
        <v>0</v>
      </c>
      <c r="AA13" t="s">
        <v>401</v>
      </c>
      <c r="AH13" t="s">
        <v>1141</v>
      </c>
      <c r="AI13" t="s">
        <v>1142</v>
      </c>
      <c r="AK13" t="b">
        <v>0</v>
      </c>
      <c r="AL13" t="b">
        <v>0</v>
      </c>
      <c r="AM13" t="s">
        <v>509</v>
      </c>
    </row>
    <row r="14" spans="1:39" x14ac:dyDescent="0.25">
      <c r="A14" t="s">
        <v>62</v>
      </c>
      <c r="B14" t="s">
        <v>16</v>
      </c>
      <c r="C14" t="b">
        <v>1</v>
      </c>
      <c r="D14" t="s">
        <v>402</v>
      </c>
      <c r="E14" t="s">
        <v>17</v>
      </c>
      <c r="W14" t="s">
        <v>402</v>
      </c>
      <c r="Z14" t="b">
        <v>0</v>
      </c>
      <c r="AA14" t="s">
        <v>402</v>
      </c>
      <c r="AH14" t="s">
        <v>1141</v>
      </c>
      <c r="AI14" t="s">
        <v>1142</v>
      </c>
      <c r="AK14" t="b">
        <v>0</v>
      </c>
      <c r="AL14" t="b">
        <v>0</v>
      </c>
      <c r="AM14" t="s">
        <v>509</v>
      </c>
    </row>
    <row r="15" spans="1:39" x14ac:dyDescent="0.25">
      <c r="A15" t="s">
        <v>57</v>
      </c>
      <c r="B15" t="s">
        <v>16</v>
      </c>
      <c r="C15" t="b">
        <v>1</v>
      </c>
      <c r="D15" t="s">
        <v>1120</v>
      </c>
      <c r="E15" t="s">
        <v>19</v>
      </c>
      <c r="F15" t="s">
        <v>1120</v>
      </c>
      <c r="G15" t="s">
        <v>1120</v>
      </c>
      <c r="H15" t="s">
        <v>1120</v>
      </c>
      <c r="S15" t="s">
        <v>19</v>
      </c>
      <c r="T15" t="s">
        <v>19</v>
      </c>
      <c r="U15" t="s">
        <v>19</v>
      </c>
      <c r="W15" t="s">
        <v>1120</v>
      </c>
      <c r="Z15" t="b">
        <v>0</v>
      </c>
      <c r="AH15" t="s">
        <v>1141</v>
      </c>
      <c r="AI15" t="s">
        <v>1142</v>
      </c>
      <c r="AK15" t="b">
        <v>0</v>
      </c>
      <c r="AL15" t="b">
        <v>0</v>
      </c>
      <c r="AM15" t="s">
        <v>509</v>
      </c>
    </row>
    <row r="16" spans="1:39" x14ac:dyDescent="0.25">
      <c r="A16" t="s">
        <v>56</v>
      </c>
      <c r="B16" t="s">
        <v>16</v>
      </c>
      <c r="C16" t="b">
        <v>1</v>
      </c>
      <c r="D16" t="s">
        <v>1132</v>
      </c>
      <c r="E16" t="s">
        <v>19</v>
      </c>
      <c r="F16" t="s">
        <v>1132</v>
      </c>
      <c r="G16" t="s">
        <v>1132</v>
      </c>
      <c r="H16" t="s">
        <v>1132</v>
      </c>
      <c r="S16" t="s">
        <v>19</v>
      </c>
      <c r="T16" t="s">
        <v>19</v>
      </c>
      <c r="U16" t="s">
        <v>19</v>
      </c>
      <c r="W16" t="s">
        <v>1132</v>
      </c>
      <c r="Z16" t="b">
        <v>0</v>
      </c>
      <c r="AH16" t="s">
        <v>1141</v>
      </c>
      <c r="AI16" t="s">
        <v>1142</v>
      </c>
      <c r="AK16" t="b">
        <v>0</v>
      </c>
      <c r="AL16" t="b">
        <v>0</v>
      </c>
      <c r="AM16" t="s">
        <v>509</v>
      </c>
    </row>
    <row r="17" spans="1:39" x14ac:dyDescent="0.25">
      <c r="A17" t="s">
        <v>58</v>
      </c>
      <c r="B17" t="s">
        <v>16</v>
      </c>
      <c r="C17" t="b">
        <v>1</v>
      </c>
      <c r="D17" t="s">
        <v>1139</v>
      </c>
      <c r="E17" t="s">
        <v>19</v>
      </c>
      <c r="F17" t="s">
        <v>1139</v>
      </c>
      <c r="G17" t="s">
        <v>1139</v>
      </c>
      <c r="H17" t="s">
        <v>1139</v>
      </c>
      <c r="S17" t="s">
        <v>19</v>
      </c>
      <c r="T17" t="s">
        <v>19</v>
      </c>
      <c r="U17" t="s">
        <v>19</v>
      </c>
      <c r="W17" t="s">
        <v>1139</v>
      </c>
      <c r="Z17" t="b">
        <v>0</v>
      </c>
      <c r="AH17" t="s">
        <v>1141</v>
      </c>
      <c r="AI17" t="s">
        <v>1142</v>
      </c>
      <c r="AK17" t="b">
        <v>0</v>
      </c>
      <c r="AL17" t="b">
        <v>0</v>
      </c>
      <c r="AM17" t="s">
        <v>509</v>
      </c>
    </row>
    <row r="18" spans="1:39" x14ac:dyDescent="0.25">
      <c r="A18" t="s">
        <v>425</v>
      </c>
      <c r="B18" t="s">
        <v>16</v>
      </c>
      <c r="C18" t="b">
        <v>1</v>
      </c>
      <c r="D18" t="s">
        <v>399</v>
      </c>
      <c r="E18" t="s">
        <v>17</v>
      </c>
      <c r="W18" t="s">
        <v>399</v>
      </c>
      <c r="Z18" t="b">
        <v>0</v>
      </c>
      <c r="AA18" t="s">
        <v>399</v>
      </c>
      <c r="AK18" t="b">
        <v>0</v>
      </c>
      <c r="AL18" t="b">
        <v>0</v>
      </c>
    </row>
    <row r="19" spans="1:39" x14ac:dyDescent="0.25">
      <c r="A19" t="s">
        <v>426</v>
      </c>
      <c r="B19" t="s">
        <v>16</v>
      </c>
      <c r="C19" t="b">
        <v>1</v>
      </c>
      <c r="D19" t="s">
        <v>395</v>
      </c>
      <c r="E19" t="s">
        <v>17</v>
      </c>
      <c r="W19" t="s">
        <v>395</v>
      </c>
      <c r="Z19" t="b">
        <v>0</v>
      </c>
      <c r="AA19" t="s">
        <v>395</v>
      </c>
      <c r="AB19" t="s">
        <v>402</v>
      </c>
      <c r="AK19" t="b">
        <v>0</v>
      </c>
      <c r="AL19" t="b">
        <v>0</v>
      </c>
    </row>
    <row r="20" spans="1:39" x14ac:dyDescent="0.25">
      <c r="A20" t="s">
        <v>924</v>
      </c>
      <c r="B20" t="s">
        <v>16</v>
      </c>
      <c r="C20" t="b">
        <v>1</v>
      </c>
      <c r="D20" t="s">
        <v>400</v>
      </c>
      <c r="E20" t="s">
        <v>17</v>
      </c>
      <c r="W20" t="s">
        <v>400</v>
      </c>
      <c r="Z20" t="b">
        <v>0</v>
      </c>
      <c r="AA20" t="s">
        <v>400</v>
      </c>
      <c r="AB20" t="s">
        <v>400</v>
      </c>
      <c r="AH20" t="s">
        <v>1141</v>
      </c>
      <c r="AI20" t="s">
        <v>1142</v>
      </c>
      <c r="AK20" t="b">
        <v>0</v>
      </c>
      <c r="AL20" t="b">
        <v>0</v>
      </c>
      <c r="AM20" t="s">
        <v>509</v>
      </c>
    </row>
    <row r="21" spans="1:39" x14ac:dyDescent="0.25">
      <c r="A21" t="s">
        <v>1082</v>
      </c>
      <c r="B21" t="s">
        <v>16</v>
      </c>
      <c r="C21" t="b">
        <v>1</v>
      </c>
      <c r="D21" t="s">
        <v>399</v>
      </c>
      <c r="E21" t="s">
        <v>17</v>
      </c>
      <c r="W21" t="s">
        <v>399</v>
      </c>
      <c r="Z21" t="b">
        <v>0</v>
      </c>
      <c r="AA21" t="s">
        <v>399</v>
      </c>
      <c r="AH21" t="s">
        <v>1141</v>
      </c>
      <c r="AI21" t="s">
        <v>1142</v>
      </c>
      <c r="AK21" t="b">
        <v>0</v>
      </c>
      <c r="AL21" t="b">
        <v>0</v>
      </c>
    </row>
    <row r="22" spans="1:39" x14ac:dyDescent="0.25">
      <c r="A22" t="s">
        <v>1083</v>
      </c>
      <c r="B22" t="s">
        <v>16</v>
      </c>
      <c r="C22" t="b">
        <v>1</v>
      </c>
      <c r="D22" t="s">
        <v>395</v>
      </c>
      <c r="E22" t="s">
        <v>17</v>
      </c>
      <c r="W22" t="s">
        <v>395</v>
      </c>
      <c r="Z22" t="b">
        <v>0</v>
      </c>
      <c r="AA22" t="s">
        <v>395</v>
      </c>
      <c r="AB22" t="s">
        <v>402</v>
      </c>
      <c r="AH22" t="s">
        <v>1141</v>
      </c>
      <c r="AI22" t="s">
        <v>1142</v>
      </c>
      <c r="AK22" t="b">
        <v>0</v>
      </c>
      <c r="AL22" t="b">
        <v>0</v>
      </c>
    </row>
    <row r="23" spans="1:39" x14ac:dyDescent="0.25">
      <c r="A23" t="s">
        <v>1085</v>
      </c>
      <c r="B23" t="s">
        <v>16</v>
      </c>
      <c r="C23" t="b">
        <v>1</v>
      </c>
      <c r="D23" t="s">
        <v>402</v>
      </c>
      <c r="E23" t="s">
        <v>17</v>
      </c>
      <c r="W23" t="s">
        <v>402</v>
      </c>
      <c r="Z23" t="b">
        <v>0</v>
      </c>
      <c r="AA23" t="s">
        <v>402</v>
      </c>
      <c r="AH23" t="s">
        <v>1141</v>
      </c>
      <c r="AI23" t="s">
        <v>1142</v>
      </c>
      <c r="AK23" t="b">
        <v>0</v>
      </c>
      <c r="AL23" t="b">
        <v>0</v>
      </c>
      <c r="AM23" t="s">
        <v>509</v>
      </c>
    </row>
    <row r="24" spans="1:39" x14ac:dyDescent="0.25">
      <c r="A24" t="s">
        <v>1112</v>
      </c>
      <c r="B24" t="s">
        <v>16</v>
      </c>
      <c r="C24" t="b">
        <v>1</v>
      </c>
      <c r="D24" t="s">
        <v>424</v>
      </c>
      <c r="E24" t="s">
        <v>17</v>
      </c>
      <c r="W24" t="s">
        <v>424</v>
      </c>
      <c r="Z24" t="b">
        <v>0</v>
      </c>
      <c r="AA24" t="s">
        <v>424</v>
      </c>
      <c r="AB24" t="s">
        <v>1098</v>
      </c>
      <c r="AH24" t="s">
        <v>1141</v>
      </c>
      <c r="AI24" t="s">
        <v>1142</v>
      </c>
      <c r="AK24" t="b">
        <v>0</v>
      </c>
      <c r="AL24" t="b">
        <v>0</v>
      </c>
    </row>
    <row r="25" spans="1:39" x14ac:dyDescent="0.25">
      <c r="A25" t="s">
        <v>1147</v>
      </c>
      <c r="B25" t="s">
        <v>16</v>
      </c>
      <c r="C25" t="b">
        <v>1</v>
      </c>
      <c r="D25" t="s">
        <v>395</v>
      </c>
      <c r="E25" t="s">
        <v>17</v>
      </c>
      <c r="W25" t="s">
        <v>395</v>
      </c>
      <c r="Z25" t="b">
        <v>0</v>
      </c>
      <c r="AA25" t="s">
        <v>395</v>
      </c>
      <c r="AB25" t="s">
        <v>402</v>
      </c>
      <c r="AH25" t="s">
        <v>1141</v>
      </c>
      <c r="AI25" t="s">
        <v>1142</v>
      </c>
      <c r="AK25" t="b">
        <v>0</v>
      </c>
      <c r="AL25" t="b">
        <v>0</v>
      </c>
      <c r="AM25" t="s">
        <v>509</v>
      </c>
    </row>
    <row r="26" spans="1:39" x14ac:dyDescent="0.25">
      <c r="A26" t="s">
        <v>1148</v>
      </c>
      <c r="B26" t="s">
        <v>16</v>
      </c>
      <c r="C26" t="b">
        <v>1</v>
      </c>
      <c r="D26" t="s">
        <v>399</v>
      </c>
      <c r="E26" t="s">
        <v>17</v>
      </c>
      <c r="W26" t="s">
        <v>399</v>
      </c>
      <c r="Z26" t="b">
        <v>0</v>
      </c>
      <c r="AA26" t="s">
        <v>399</v>
      </c>
      <c r="AH26" t="s">
        <v>1141</v>
      </c>
      <c r="AI26" t="s">
        <v>1142</v>
      </c>
      <c r="AK26" t="b">
        <v>0</v>
      </c>
      <c r="AL26" t="b">
        <v>0</v>
      </c>
      <c r="AM26" t="s">
        <v>509</v>
      </c>
    </row>
    <row r="27" spans="1:39" x14ac:dyDescent="0.25">
      <c r="A27" t="s">
        <v>50</v>
      </c>
    </row>
    <row r="28" spans="1:39" x14ac:dyDescent="0.25">
      <c r="A28" t="s">
        <v>942</v>
      </c>
    </row>
    <row r="29" spans="1:39" x14ac:dyDescent="0.25">
      <c r="D29" s="3" t="s">
        <v>3</v>
      </c>
      <c r="E29">
        <v>1</v>
      </c>
      <c r="G29" t="b">
        <v>0</v>
      </c>
      <c r="H29" t="b">
        <v>1</v>
      </c>
      <c r="I29" t="b">
        <v>0</v>
      </c>
      <c r="J29" t="s">
        <v>2</v>
      </c>
      <c r="L29">
        <v>10</v>
      </c>
      <c r="M29">
        <v>0</v>
      </c>
      <c r="N29" t="b">
        <v>1</v>
      </c>
      <c r="O29" t="s">
        <v>0</v>
      </c>
      <c r="T29" t="b">
        <v>0</v>
      </c>
      <c r="V29" t="b">
        <v>0</v>
      </c>
      <c r="W29" t="b">
        <v>1</v>
      </c>
    </row>
    <row r="30" spans="1:39" x14ac:dyDescent="0.25">
      <c r="D30" s="3" t="s">
        <v>184</v>
      </c>
      <c r="E30">
        <v>2</v>
      </c>
      <c r="G30" t="b">
        <v>1</v>
      </c>
      <c r="H30" t="b">
        <v>0</v>
      </c>
      <c r="I30" t="b">
        <v>0</v>
      </c>
      <c r="J30" t="s">
        <v>7</v>
      </c>
      <c r="L30">
        <v>53</v>
      </c>
      <c r="N30" t="b">
        <v>0</v>
      </c>
      <c r="O30" t="s">
        <v>210</v>
      </c>
      <c r="T30" t="b">
        <v>0</v>
      </c>
      <c r="V30" t="b">
        <v>0</v>
      </c>
      <c r="W30" t="b">
        <v>1</v>
      </c>
    </row>
    <row r="31" spans="1:39" x14ac:dyDescent="0.25">
      <c r="D31" s="3" t="s">
        <v>153</v>
      </c>
      <c r="E31">
        <v>3</v>
      </c>
      <c r="G31" t="b">
        <v>1</v>
      </c>
      <c r="H31" t="b">
        <v>0</v>
      </c>
      <c r="I31" t="b">
        <v>0</v>
      </c>
      <c r="J31" t="s">
        <v>2</v>
      </c>
      <c r="L31">
        <v>10</v>
      </c>
      <c r="M31">
        <v>0</v>
      </c>
      <c r="N31" t="b">
        <v>0</v>
      </c>
      <c r="O31" t="s">
        <v>163</v>
      </c>
      <c r="T31" t="b">
        <v>0</v>
      </c>
      <c r="V31" t="b">
        <v>0</v>
      </c>
      <c r="W31" t="b">
        <v>1</v>
      </c>
    </row>
    <row r="32" spans="1:39" x14ac:dyDescent="0.25">
      <c r="D32" s="3" t="s">
        <v>154</v>
      </c>
      <c r="E32">
        <v>4</v>
      </c>
      <c r="G32" t="b">
        <v>1</v>
      </c>
      <c r="H32" t="b">
        <v>0</v>
      </c>
      <c r="I32" t="b">
        <v>0</v>
      </c>
      <c r="J32" t="s">
        <v>2</v>
      </c>
      <c r="L32">
        <v>10</v>
      </c>
      <c r="M32">
        <v>0</v>
      </c>
      <c r="N32" t="b">
        <v>0</v>
      </c>
      <c r="O32" t="s">
        <v>164</v>
      </c>
      <c r="T32" t="b">
        <v>0</v>
      </c>
      <c r="V32" t="b">
        <v>0</v>
      </c>
      <c r="W32" t="b">
        <v>1</v>
      </c>
    </row>
    <row r="33" spans="1:23" x14ac:dyDescent="0.25">
      <c r="D33" s="3" t="s">
        <v>112</v>
      </c>
      <c r="E33">
        <v>5</v>
      </c>
      <c r="G33" t="b">
        <v>0</v>
      </c>
      <c r="H33" t="b">
        <v>0</v>
      </c>
      <c r="I33" t="b">
        <v>0</v>
      </c>
      <c r="J33" t="s">
        <v>113</v>
      </c>
      <c r="L33">
        <v>0</v>
      </c>
      <c r="N33" t="b">
        <v>0</v>
      </c>
      <c r="O33" t="s">
        <v>161</v>
      </c>
      <c r="T33" t="b">
        <v>0</v>
      </c>
      <c r="V33" t="b">
        <v>0</v>
      </c>
      <c r="W33" t="b">
        <v>1</v>
      </c>
    </row>
    <row r="34" spans="1:23" x14ac:dyDescent="0.25">
      <c r="D34" s="3" t="s">
        <v>115</v>
      </c>
      <c r="E34">
        <v>6</v>
      </c>
      <c r="G34" t="b">
        <v>1</v>
      </c>
      <c r="H34" t="b">
        <v>0</v>
      </c>
      <c r="I34" t="b">
        <v>0</v>
      </c>
      <c r="J34" t="s">
        <v>6</v>
      </c>
      <c r="K34">
        <v>50</v>
      </c>
      <c r="N34" t="b">
        <v>0</v>
      </c>
      <c r="O34" t="s">
        <v>162</v>
      </c>
      <c r="T34" t="b">
        <v>0</v>
      </c>
      <c r="V34" t="b">
        <v>0</v>
      </c>
      <c r="W34" t="b">
        <v>1</v>
      </c>
    </row>
    <row r="35" spans="1:23" x14ac:dyDescent="0.25">
      <c r="D35" s="3" t="s">
        <v>192</v>
      </c>
      <c r="E35">
        <v>7</v>
      </c>
      <c r="G35" t="b">
        <v>1</v>
      </c>
      <c r="H35" t="b">
        <v>0</v>
      </c>
      <c r="I35" t="b">
        <v>0</v>
      </c>
      <c r="J35" t="s">
        <v>113</v>
      </c>
      <c r="L35">
        <v>0</v>
      </c>
      <c r="N35" t="b">
        <v>0</v>
      </c>
      <c r="O35" t="s">
        <v>294</v>
      </c>
      <c r="T35" t="b">
        <v>0</v>
      </c>
      <c r="V35" t="b">
        <v>0</v>
      </c>
      <c r="W35" t="b">
        <v>1</v>
      </c>
    </row>
    <row r="36" spans="1:23" x14ac:dyDescent="0.25">
      <c r="D36" s="3" t="s">
        <v>193</v>
      </c>
      <c r="E36">
        <v>8</v>
      </c>
      <c r="G36" t="b">
        <v>1</v>
      </c>
      <c r="H36" t="b">
        <v>0</v>
      </c>
      <c r="I36" t="b">
        <v>0</v>
      </c>
      <c r="J36" t="s">
        <v>113</v>
      </c>
      <c r="L36">
        <v>0</v>
      </c>
      <c r="N36" t="b">
        <v>0</v>
      </c>
      <c r="O36" t="s">
        <v>198</v>
      </c>
      <c r="T36" t="b">
        <v>0</v>
      </c>
      <c r="V36" t="b">
        <v>0</v>
      </c>
      <c r="W36" t="b">
        <v>1</v>
      </c>
    </row>
    <row r="37" spans="1:23" x14ac:dyDescent="0.25">
      <c r="D37" s="3" t="s">
        <v>194</v>
      </c>
      <c r="E37">
        <v>9</v>
      </c>
      <c r="G37" t="b">
        <v>1</v>
      </c>
      <c r="H37" t="b">
        <v>0</v>
      </c>
      <c r="I37" t="b">
        <v>0</v>
      </c>
      <c r="J37" t="s">
        <v>113</v>
      </c>
      <c r="L37">
        <v>0</v>
      </c>
      <c r="N37" t="b">
        <v>0</v>
      </c>
      <c r="O37" t="s">
        <v>199</v>
      </c>
      <c r="T37" t="b">
        <v>0</v>
      </c>
      <c r="V37" t="b">
        <v>0</v>
      </c>
      <c r="W37" t="b">
        <v>1</v>
      </c>
    </row>
    <row r="38" spans="1:23" x14ac:dyDescent="0.25">
      <c r="A38" t="s">
        <v>943</v>
      </c>
    </row>
    <row r="39" spans="1:23" x14ac:dyDescent="0.25">
      <c r="A39" t="s">
        <v>944</v>
      </c>
    </row>
    <row r="40" spans="1:23" x14ac:dyDescent="0.25">
      <c r="D40">
        <v>1</v>
      </c>
      <c r="E40" t="s">
        <v>10</v>
      </c>
      <c r="F40" s="3" t="s">
        <v>71</v>
      </c>
      <c r="G40" t="s">
        <v>2</v>
      </c>
      <c r="I40">
        <v>10</v>
      </c>
      <c r="J40">
        <v>0</v>
      </c>
      <c r="K40" t="s">
        <v>359</v>
      </c>
      <c r="M40" t="s">
        <v>403</v>
      </c>
      <c r="N40" t="s">
        <v>79</v>
      </c>
      <c r="O40" t="s">
        <v>12</v>
      </c>
      <c r="R40" t="s">
        <v>424</v>
      </c>
      <c r="S40" t="b">
        <v>1</v>
      </c>
    </row>
    <row r="41" spans="1:23" x14ac:dyDescent="0.25">
      <c r="A41" t="s">
        <v>945</v>
      </c>
    </row>
    <row r="42" spans="1:23" x14ac:dyDescent="0.25">
      <c r="A42" t="s">
        <v>946</v>
      </c>
    </row>
    <row r="43" spans="1:23" x14ac:dyDescent="0.25">
      <c r="A43" t="s">
        <v>1044</v>
      </c>
      <c r="B43" t="s">
        <v>403</v>
      </c>
      <c r="C43" t="s">
        <v>155</v>
      </c>
      <c r="E43" t="s">
        <v>59</v>
      </c>
      <c r="F43" t="s">
        <v>405</v>
      </c>
      <c r="G43" t="s">
        <v>169</v>
      </c>
      <c r="H43" t="s">
        <v>243</v>
      </c>
      <c r="J43" t="s">
        <v>12</v>
      </c>
      <c r="K43">
        <v>11</v>
      </c>
      <c r="L43" s="3" t="s">
        <v>78</v>
      </c>
    </row>
    <row r="44" spans="1:23" x14ac:dyDescent="0.25">
      <c r="A44" t="s">
        <v>1044</v>
      </c>
      <c r="B44" t="s">
        <v>403</v>
      </c>
      <c r="C44" t="s">
        <v>155</v>
      </c>
      <c r="E44" t="s">
        <v>59</v>
      </c>
      <c r="F44" t="s">
        <v>406</v>
      </c>
      <c r="G44" t="s">
        <v>169</v>
      </c>
      <c r="H44" t="s">
        <v>244</v>
      </c>
      <c r="J44" t="s">
        <v>12</v>
      </c>
      <c r="K44">
        <v>12</v>
      </c>
      <c r="L44" s="3" t="s">
        <v>78</v>
      </c>
    </row>
    <row r="45" spans="1:23" x14ac:dyDescent="0.25">
      <c r="A45" t="s">
        <v>1044</v>
      </c>
      <c r="B45" t="s">
        <v>403</v>
      </c>
      <c r="C45" t="s">
        <v>155</v>
      </c>
      <c r="E45" t="s">
        <v>59</v>
      </c>
      <c r="F45" t="s">
        <v>1045</v>
      </c>
      <c r="H45" t="s">
        <v>1045</v>
      </c>
      <c r="J45" t="s">
        <v>181</v>
      </c>
      <c r="K45">
        <v>30</v>
      </c>
    </row>
    <row r="46" spans="1:23" x14ac:dyDescent="0.25">
      <c r="A46" t="s">
        <v>1044</v>
      </c>
      <c r="B46" t="s">
        <v>403</v>
      </c>
      <c r="C46" t="s">
        <v>155</v>
      </c>
      <c r="E46" t="s">
        <v>59</v>
      </c>
      <c r="F46" t="s">
        <v>407</v>
      </c>
      <c r="H46" t="s">
        <v>245</v>
      </c>
      <c r="J46" t="s">
        <v>12</v>
      </c>
      <c r="K46">
        <v>31</v>
      </c>
      <c r="L46" s="3" t="s">
        <v>78</v>
      </c>
    </row>
    <row r="47" spans="1:23" x14ac:dyDescent="0.25">
      <c r="A47" t="s">
        <v>1044</v>
      </c>
      <c r="B47" t="s">
        <v>403</v>
      </c>
      <c r="C47" t="s">
        <v>155</v>
      </c>
      <c r="E47" t="s">
        <v>59</v>
      </c>
      <c r="F47" t="s">
        <v>408</v>
      </c>
      <c r="G47" t="s">
        <v>177</v>
      </c>
      <c r="H47" t="s">
        <v>368</v>
      </c>
      <c r="J47" t="s">
        <v>178</v>
      </c>
      <c r="K47">
        <v>32</v>
      </c>
    </row>
    <row r="48" spans="1:23" x14ac:dyDescent="0.25">
      <c r="A48" t="s">
        <v>1044</v>
      </c>
      <c r="B48" t="s">
        <v>403</v>
      </c>
      <c r="C48" t="s">
        <v>155</v>
      </c>
      <c r="E48" t="s">
        <v>59</v>
      </c>
      <c r="F48" t="s">
        <v>409</v>
      </c>
      <c r="G48" t="s">
        <v>177</v>
      </c>
      <c r="H48" t="s">
        <v>371</v>
      </c>
      <c r="J48" t="s">
        <v>179</v>
      </c>
      <c r="K48">
        <v>33</v>
      </c>
    </row>
    <row r="49" spans="1:24" x14ac:dyDescent="0.25">
      <c r="A49" t="s">
        <v>1044</v>
      </c>
      <c r="B49" t="s">
        <v>403</v>
      </c>
      <c r="C49" t="s">
        <v>155</v>
      </c>
      <c r="E49" t="s">
        <v>11</v>
      </c>
      <c r="F49" t="s">
        <v>410</v>
      </c>
      <c r="G49" t="s">
        <v>169</v>
      </c>
      <c r="H49" t="s">
        <v>410</v>
      </c>
      <c r="J49" t="s">
        <v>12</v>
      </c>
    </row>
    <row r="50" spans="1:24" x14ac:dyDescent="0.25">
      <c r="A50" t="s">
        <v>1044</v>
      </c>
      <c r="B50" t="s">
        <v>403</v>
      </c>
      <c r="C50" t="s">
        <v>155</v>
      </c>
      <c r="E50" t="s">
        <v>170</v>
      </c>
      <c r="J50" t="s">
        <v>926</v>
      </c>
    </row>
    <row r="51" spans="1:24" x14ac:dyDescent="0.25">
      <c r="A51" t="s">
        <v>1044</v>
      </c>
      <c r="B51" t="s">
        <v>403</v>
      </c>
      <c r="C51" t="s">
        <v>155</v>
      </c>
      <c r="E51" t="s">
        <v>141</v>
      </c>
      <c r="J51" t="s">
        <v>926</v>
      </c>
    </row>
    <row r="52" spans="1:24" x14ac:dyDescent="0.25">
      <c r="A52" t="s">
        <v>1044</v>
      </c>
      <c r="B52" t="s">
        <v>403</v>
      </c>
      <c r="C52" t="s">
        <v>155</v>
      </c>
      <c r="D52" s="3" t="s">
        <v>71</v>
      </c>
      <c r="E52" t="s">
        <v>174</v>
      </c>
      <c r="F52" t="s">
        <v>411</v>
      </c>
      <c r="H52" t="s">
        <v>411</v>
      </c>
      <c r="J52" t="s">
        <v>12</v>
      </c>
    </row>
    <row r="53" spans="1:24" x14ac:dyDescent="0.25">
      <c r="A53" t="s">
        <v>947</v>
      </c>
    </row>
    <row r="54" spans="1:24" x14ac:dyDescent="0.25">
      <c r="A54" t="s">
        <v>1042</v>
      </c>
    </row>
    <row r="55" spans="1:24" x14ac:dyDescent="0.25">
      <c r="D55" s="3" t="s">
        <v>3</v>
      </c>
      <c r="E55">
        <v>1</v>
      </c>
      <c r="G55" t="b">
        <v>0</v>
      </c>
      <c r="H55" t="b">
        <v>1</v>
      </c>
      <c r="I55" t="b">
        <v>0</v>
      </c>
      <c r="J55" t="s">
        <v>2</v>
      </c>
      <c r="L55">
        <v>10</v>
      </c>
      <c r="M55">
        <v>0</v>
      </c>
      <c r="N55" t="b">
        <v>1</v>
      </c>
      <c r="O55" t="s">
        <v>3</v>
      </c>
      <c r="V55" t="b">
        <v>0</v>
      </c>
      <c r="W55" t="b">
        <v>1</v>
      </c>
    </row>
    <row r="56" spans="1:24" x14ac:dyDescent="0.25">
      <c r="D56" s="3" t="s">
        <v>112</v>
      </c>
      <c r="E56">
        <v>2</v>
      </c>
      <c r="G56" t="b">
        <v>0</v>
      </c>
      <c r="H56" t="b">
        <v>0</v>
      </c>
      <c r="I56" t="b">
        <v>0</v>
      </c>
      <c r="J56" t="s">
        <v>113</v>
      </c>
      <c r="L56">
        <v>0</v>
      </c>
      <c r="N56" t="b">
        <v>0</v>
      </c>
      <c r="O56" t="s">
        <v>112</v>
      </c>
      <c r="V56" t="b">
        <v>0</v>
      </c>
      <c r="W56" t="b">
        <v>1</v>
      </c>
    </row>
    <row r="57" spans="1:24" x14ac:dyDescent="0.25">
      <c r="D57" s="3" t="s">
        <v>115</v>
      </c>
      <c r="E57">
        <v>3</v>
      </c>
      <c r="G57" t="b">
        <v>1</v>
      </c>
      <c r="H57" t="b">
        <v>0</v>
      </c>
      <c r="I57" t="b">
        <v>0</v>
      </c>
      <c r="J57" t="s">
        <v>6</v>
      </c>
      <c r="K57">
        <v>50</v>
      </c>
      <c r="N57" t="b">
        <v>0</v>
      </c>
      <c r="O57" t="s">
        <v>115</v>
      </c>
      <c r="V57" t="b">
        <v>0</v>
      </c>
      <c r="W57" t="b">
        <v>1</v>
      </c>
    </row>
    <row r="58" spans="1:24" x14ac:dyDescent="0.25">
      <c r="D58" s="3" t="s">
        <v>153</v>
      </c>
      <c r="E58">
        <v>4</v>
      </c>
      <c r="G58" t="b">
        <v>1</v>
      </c>
      <c r="H58" t="b">
        <v>0</v>
      </c>
      <c r="I58" t="b">
        <v>0</v>
      </c>
      <c r="J58" t="s">
        <v>2</v>
      </c>
      <c r="L58">
        <v>10</v>
      </c>
      <c r="M58">
        <v>0</v>
      </c>
      <c r="N58" t="b">
        <v>0</v>
      </c>
      <c r="O58" t="s">
        <v>153</v>
      </c>
      <c r="V58" t="b">
        <v>0</v>
      </c>
      <c r="W58" t="b">
        <v>1</v>
      </c>
      <c r="X58" t="s">
        <v>399</v>
      </c>
    </row>
    <row r="59" spans="1:24" x14ac:dyDescent="0.25">
      <c r="D59" s="3" t="s">
        <v>154</v>
      </c>
      <c r="E59">
        <v>5</v>
      </c>
      <c r="G59" t="b">
        <v>1</v>
      </c>
      <c r="H59" t="b">
        <v>0</v>
      </c>
      <c r="I59" t="b">
        <v>0</v>
      </c>
      <c r="J59" t="s">
        <v>2</v>
      </c>
      <c r="L59">
        <v>10</v>
      </c>
      <c r="M59">
        <v>0</v>
      </c>
      <c r="N59" t="b">
        <v>0</v>
      </c>
      <c r="O59" t="s">
        <v>154</v>
      </c>
      <c r="V59" t="b">
        <v>0</v>
      </c>
      <c r="W59" t="b">
        <v>1</v>
      </c>
      <c r="X59" t="s">
        <v>395</v>
      </c>
    </row>
    <row r="60" spans="1:24" x14ac:dyDescent="0.25">
      <c r="D60" s="3" t="s">
        <v>192</v>
      </c>
      <c r="E60">
        <v>6</v>
      </c>
      <c r="G60" t="b">
        <v>1</v>
      </c>
      <c r="H60" t="b">
        <v>0</v>
      </c>
      <c r="I60" t="b">
        <v>0</v>
      </c>
      <c r="J60" t="s">
        <v>113</v>
      </c>
      <c r="L60">
        <v>0</v>
      </c>
      <c r="N60" t="b">
        <v>0</v>
      </c>
      <c r="O60" t="s">
        <v>192</v>
      </c>
      <c r="V60" t="b">
        <v>0</v>
      </c>
      <c r="W60" t="b">
        <v>1</v>
      </c>
    </row>
    <row r="61" spans="1:24" x14ac:dyDescent="0.25">
      <c r="D61" s="3" t="s">
        <v>193</v>
      </c>
      <c r="E61">
        <v>7</v>
      </c>
      <c r="G61" t="b">
        <v>1</v>
      </c>
      <c r="H61" t="b">
        <v>0</v>
      </c>
      <c r="I61" t="b">
        <v>0</v>
      </c>
      <c r="J61" t="s">
        <v>113</v>
      </c>
      <c r="L61">
        <v>0</v>
      </c>
      <c r="N61" t="b">
        <v>0</v>
      </c>
      <c r="O61" t="s">
        <v>193</v>
      </c>
      <c r="V61" t="b">
        <v>0</v>
      </c>
      <c r="W61" t="b">
        <v>1</v>
      </c>
    </row>
    <row r="62" spans="1:24" x14ac:dyDescent="0.25">
      <c r="D62" s="3" t="s">
        <v>194</v>
      </c>
      <c r="E62">
        <v>8</v>
      </c>
      <c r="G62" t="b">
        <v>1</v>
      </c>
      <c r="H62" t="b">
        <v>0</v>
      </c>
      <c r="I62" t="b">
        <v>0</v>
      </c>
      <c r="J62" t="s">
        <v>113</v>
      </c>
      <c r="L62">
        <v>0</v>
      </c>
      <c r="N62" t="b">
        <v>0</v>
      </c>
      <c r="O62" t="s">
        <v>194</v>
      </c>
      <c r="V62" t="b">
        <v>0</v>
      </c>
      <c r="W62" t="b">
        <v>1</v>
      </c>
    </row>
    <row r="63" spans="1:24" x14ac:dyDescent="0.25">
      <c r="A63" t="s">
        <v>1043</v>
      </c>
    </row>
    <row r="64" spans="1:24" x14ac:dyDescent="0.25">
      <c r="A64" t="s">
        <v>412</v>
      </c>
    </row>
    <row r="65" spans="1:17" x14ac:dyDescent="0.25">
      <c r="D65">
        <v>1</v>
      </c>
      <c r="E65" t="s">
        <v>10</v>
      </c>
      <c r="F65" s="3" t="s">
        <v>71</v>
      </c>
      <c r="G65" t="s">
        <v>2</v>
      </c>
      <c r="I65">
        <v>10</v>
      </c>
      <c r="J65">
        <v>0</v>
      </c>
      <c r="K65" t="s">
        <v>71</v>
      </c>
    </row>
    <row r="66" spans="1:17" x14ac:dyDescent="0.25">
      <c r="A66" t="s">
        <v>413</v>
      </c>
    </row>
    <row r="67" spans="1:17" x14ac:dyDescent="0.25">
      <c r="A67" t="s">
        <v>414</v>
      </c>
    </row>
    <row r="68" spans="1:17" x14ac:dyDescent="0.25">
      <c r="D68">
        <v>1</v>
      </c>
      <c r="E68" t="s">
        <v>10</v>
      </c>
      <c r="F68" s="3" t="s">
        <v>71</v>
      </c>
      <c r="G68" t="s">
        <v>2</v>
      </c>
      <c r="I68">
        <v>10</v>
      </c>
      <c r="J68">
        <v>0</v>
      </c>
      <c r="K68" t="s">
        <v>71</v>
      </c>
    </row>
    <row r="69" spans="1:17" x14ac:dyDescent="0.25">
      <c r="A69" t="s">
        <v>415</v>
      </c>
    </row>
    <row r="70" spans="1:17" x14ac:dyDescent="0.25">
      <c r="A70" t="s">
        <v>416</v>
      </c>
    </row>
    <row r="71" spans="1:17" x14ac:dyDescent="0.25">
      <c r="D71">
        <v>1</v>
      </c>
      <c r="E71" t="s">
        <v>10</v>
      </c>
      <c r="F71" s="3" t="s">
        <v>71</v>
      </c>
      <c r="G71" t="s">
        <v>2</v>
      </c>
      <c r="I71">
        <v>10</v>
      </c>
      <c r="J71">
        <v>0</v>
      </c>
      <c r="K71" t="s">
        <v>71</v>
      </c>
    </row>
    <row r="72" spans="1:17" x14ac:dyDescent="0.25">
      <c r="D72">
        <v>2</v>
      </c>
      <c r="E72" t="s">
        <v>10</v>
      </c>
      <c r="F72" s="3" t="s">
        <v>180</v>
      </c>
      <c r="G72" t="s">
        <v>2</v>
      </c>
      <c r="I72">
        <v>10</v>
      </c>
      <c r="J72">
        <v>0</v>
      </c>
      <c r="K72" t="s">
        <v>180</v>
      </c>
    </row>
    <row r="73" spans="1:17" x14ac:dyDescent="0.25">
      <c r="A73" t="s">
        <v>417</v>
      </c>
    </row>
    <row r="74" spans="1:17" x14ac:dyDescent="0.25">
      <c r="A74" t="s">
        <v>418</v>
      </c>
    </row>
    <row r="75" spans="1:17" x14ac:dyDescent="0.25">
      <c r="D75">
        <v>1</v>
      </c>
      <c r="E75" t="s">
        <v>10</v>
      </c>
      <c r="F75" s="3" t="s">
        <v>3</v>
      </c>
      <c r="G75" t="s">
        <v>2</v>
      </c>
      <c r="I75">
        <v>10</v>
      </c>
      <c r="J75">
        <v>0</v>
      </c>
      <c r="K75" t="s">
        <v>3</v>
      </c>
    </row>
    <row r="76" spans="1:17" x14ac:dyDescent="0.25">
      <c r="D76">
        <v>2</v>
      </c>
      <c r="E76" t="s">
        <v>10</v>
      </c>
      <c r="F76" s="3" t="s">
        <v>13</v>
      </c>
      <c r="G76" t="s">
        <v>6</v>
      </c>
      <c r="H76">
        <v>255</v>
      </c>
      <c r="K76" t="s">
        <v>13</v>
      </c>
      <c r="Q76">
        <v>0</v>
      </c>
    </row>
    <row r="77" spans="1:17" x14ac:dyDescent="0.25">
      <c r="D77">
        <v>3</v>
      </c>
      <c r="E77" t="s">
        <v>10</v>
      </c>
      <c r="F77" s="3" t="s">
        <v>14</v>
      </c>
      <c r="G77" t="s">
        <v>6</v>
      </c>
      <c r="H77">
        <v>255</v>
      </c>
      <c r="K77" t="s">
        <v>14</v>
      </c>
      <c r="Q77">
        <v>0</v>
      </c>
    </row>
    <row r="78" spans="1:17" x14ac:dyDescent="0.25">
      <c r="D78">
        <v>4</v>
      </c>
      <c r="E78" t="s">
        <v>10</v>
      </c>
      <c r="F78" s="3" t="s">
        <v>15</v>
      </c>
      <c r="G78" t="s">
        <v>7</v>
      </c>
      <c r="I78">
        <v>53</v>
      </c>
      <c r="K78" t="s">
        <v>15</v>
      </c>
    </row>
    <row r="79" spans="1:17" x14ac:dyDescent="0.25">
      <c r="D79">
        <v>5</v>
      </c>
      <c r="E79" t="s">
        <v>10</v>
      </c>
      <c r="F79" s="3" t="s">
        <v>156</v>
      </c>
      <c r="G79" t="s">
        <v>157</v>
      </c>
      <c r="I79">
        <v>3</v>
      </c>
      <c r="K79" t="s">
        <v>156</v>
      </c>
    </row>
    <row r="80" spans="1:17" x14ac:dyDescent="0.25">
      <c r="A80" t="s">
        <v>419</v>
      </c>
    </row>
    <row r="81" spans="1:23" x14ac:dyDescent="0.25">
      <c r="A81" t="s">
        <v>950</v>
      </c>
    </row>
    <row r="82" spans="1:23" x14ac:dyDescent="0.25">
      <c r="D82">
        <v>1</v>
      </c>
      <c r="E82" t="s">
        <v>10</v>
      </c>
      <c r="F82" s="3" t="s">
        <v>4</v>
      </c>
      <c r="G82" t="s">
        <v>2</v>
      </c>
      <c r="I82">
        <v>10</v>
      </c>
      <c r="J82">
        <v>0</v>
      </c>
      <c r="K82" t="s">
        <v>204</v>
      </c>
      <c r="M82" t="s">
        <v>403</v>
      </c>
      <c r="N82" t="s">
        <v>51</v>
      </c>
      <c r="O82" t="s">
        <v>12</v>
      </c>
      <c r="S82" t="b">
        <v>1</v>
      </c>
    </row>
    <row r="83" spans="1:23" x14ac:dyDescent="0.25">
      <c r="D83">
        <v>2</v>
      </c>
      <c r="E83" t="s">
        <v>10</v>
      </c>
      <c r="F83" s="3" t="s">
        <v>5</v>
      </c>
      <c r="G83" t="s">
        <v>2</v>
      </c>
      <c r="I83">
        <v>10</v>
      </c>
      <c r="J83">
        <v>0</v>
      </c>
      <c r="K83" t="s">
        <v>203</v>
      </c>
      <c r="M83" t="s">
        <v>403</v>
      </c>
      <c r="N83" t="s">
        <v>54</v>
      </c>
      <c r="O83" t="s">
        <v>12</v>
      </c>
      <c r="R83" t="s">
        <v>400</v>
      </c>
      <c r="S83" t="b">
        <v>1</v>
      </c>
    </row>
    <row r="84" spans="1:23" x14ac:dyDescent="0.25">
      <c r="D84">
        <v>3</v>
      </c>
      <c r="E84" t="s">
        <v>10</v>
      </c>
      <c r="F84" s="3" t="s">
        <v>1</v>
      </c>
      <c r="G84" t="s">
        <v>2</v>
      </c>
      <c r="I84">
        <v>10</v>
      </c>
      <c r="J84">
        <v>0</v>
      </c>
      <c r="K84" t="s">
        <v>201</v>
      </c>
      <c r="M84" t="s">
        <v>403</v>
      </c>
      <c r="N84" t="s">
        <v>53</v>
      </c>
      <c r="O84" t="s">
        <v>12</v>
      </c>
      <c r="R84" t="s">
        <v>401</v>
      </c>
      <c r="S84" t="b">
        <v>1</v>
      </c>
    </row>
    <row r="85" spans="1:23" x14ac:dyDescent="0.25">
      <c r="D85">
        <v>4</v>
      </c>
      <c r="E85" t="s">
        <v>10</v>
      </c>
      <c r="F85" s="3" t="s">
        <v>71</v>
      </c>
      <c r="G85" t="s">
        <v>2</v>
      </c>
      <c r="I85">
        <v>10</v>
      </c>
      <c r="J85">
        <v>0</v>
      </c>
      <c r="K85" t="s">
        <v>359</v>
      </c>
      <c r="M85" t="s">
        <v>403</v>
      </c>
      <c r="N85" t="s">
        <v>79</v>
      </c>
      <c r="O85" t="s">
        <v>12</v>
      </c>
      <c r="R85" t="s">
        <v>424</v>
      </c>
      <c r="S85" t="b">
        <v>1</v>
      </c>
    </row>
    <row r="86" spans="1:23" x14ac:dyDescent="0.25">
      <c r="D86">
        <v>5</v>
      </c>
      <c r="E86" t="s">
        <v>10</v>
      </c>
      <c r="F86" s="3" t="s">
        <v>72</v>
      </c>
      <c r="G86" t="s">
        <v>73</v>
      </c>
      <c r="K86" t="s">
        <v>510</v>
      </c>
      <c r="S86" t="b">
        <v>1</v>
      </c>
    </row>
    <row r="87" spans="1:23" x14ac:dyDescent="0.25">
      <c r="A87" t="s">
        <v>951</v>
      </c>
    </row>
    <row r="88" spans="1:23" x14ac:dyDescent="0.25">
      <c r="A88" t="s">
        <v>420</v>
      </c>
    </row>
    <row r="89" spans="1:23" x14ac:dyDescent="0.25">
      <c r="D89">
        <v>1</v>
      </c>
      <c r="E89" t="s">
        <v>10</v>
      </c>
      <c r="F89" s="3" t="s">
        <v>4</v>
      </c>
      <c r="G89" t="s">
        <v>2</v>
      </c>
      <c r="I89">
        <v>10</v>
      </c>
      <c r="J89">
        <v>0</v>
      </c>
      <c r="K89" t="s">
        <v>4</v>
      </c>
    </row>
    <row r="90" spans="1:23" x14ac:dyDescent="0.25">
      <c r="A90" t="s">
        <v>421</v>
      </c>
    </row>
    <row r="91" spans="1:23" x14ac:dyDescent="0.25">
      <c r="A91" t="s">
        <v>422</v>
      </c>
    </row>
    <row r="92" spans="1:23" x14ac:dyDescent="0.25">
      <c r="D92">
        <v>1</v>
      </c>
      <c r="E92" t="s">
        <v>10</v>
      </c>
      <c r="F92" s="3" t="s">
        <v>4</v>
      </c>
      <c r="G92" t="s">
        <v>2</v>
      </c>
      <c r="I92">
        <v>10</v>
      </c>
      <c r="J92">
        <v>0</v>
      </c>
      <c r="K92" t="s">
        <v>4</v>
      </c>
    </row>
    <row r="93" spans="1:23" x14ac:dyDescent="0.25">
      <c r="D93">
        <v>2</v>
      </c>
      <c r="E93" t="s">
        <v>10</v>
      </c>
      <c r="F93" s="3" t="s">
        <v>5</v>
      </c>
      <c r="G93" t="s">
        <v>2</v>
      </c>
      <c r="I93">
        <v>10</v>
      </c>
      <c r="J93">
        <v>0</v>
      </c>
      <c r="K93" t="s">
        <v>5</v>
      </c>
    </row>
    <row r="94" spans="1:23" x14ac:dyDescent="0.25">
      <c r="A94" t="s">
        <v>423</v>
      </c>
    </row>
    <row r="95" spans="1:23" x14ac:dyDescent="0.25">
      <c r="A95" t="s">
        <v>1010</v>
      </c>
    </row>
    <row r="96" spans="1:23" x14ac:dyDescent="0.25">
      <c r="D96" s="3" t="s">
        <v>3</v>
      </c>
      <c r="E96">
        <v>1</v>
      </c>
      <c r="G96" t="b">
        <v>0</v>
      </c>
      <c r="H96" t="b">
        <v>1</v>
      </c>
      <c r="I96" t="b">
        <v>0</v>
      </c>
      <c r="J96" t="s">
        <v>2</v>
      </c>
      <c r="L96">
        <v>10</v>
      </c>
      <c r="M96">
        <v>0</v>
      </c>
      <c r="N96" t="b">
        <v>1</v>
      </c>
      <c r="O96" t="s">
        <v>0</v>
      </c>
      <c r="V96" t="b">
        <v>0</v>
      </c>
      <c r="W96" t="b">
        <v>1</v>
      </c>
    </row>
    <row r="97" spans="1:23" x14ac:dyDescent="0.25">
      <c r="D97" s="3" t="s">
        <v>160</v>
      </c>
      <c r="E97">
        <v>2</v>
      </c>
      <c r="G97" t="b">
        <v>0</v>
      </c>
      <c r="H97" t="b">
        <v>0</v>
      </c>
      <c r="I97" t="b">
        <v>0</v>
      </c>
      <c r="J97" t="s">
        <v>6</v>
      </c>
      <c r="K97">
        <v>20</v>
      </c>
      <c r="N97" t="b">
        <v>0</v>
      </c>
      <c r="O97" t="s">
        <v>211</v>
      </c>
      <c r="V97" t="b">
        <v>1</v>
      </c>
      <c r="W97" t="b">
        <v>1</v>
      </c>
    </row>
    <row r="98" spans="1:23" x14ac:dyDescent="0.25">
      <c r="D98" s="3" t="s">
        <v>142</v>
      </c>
      <c r="E98">
        <v>3</v>
      </c>
      <c r="G98" t="b">
        <v>0</v>
      </c>
      <c r="H98" t="b">
        <v>0</v>
      </c>
      <c r="I98" t="b">
        <v>0</v>
      </c>
      <c r="J98" t="s">
        <v>6</v>
      </c>
      <c r="K98">
        <v>100</v>
      </c>
      <c r="N98" t="b">
        <v>0</v>
      </c>
      <c r="O98" t="s">
        <v>206</v>
      </c>
      <c r="V98" t="b">
        <v>0</v>
      </c>
      <c r="W98" t="b">
        <v>1</v>
      </c>
    </row>
    <row r="99" spans="1:23" x14ac:dyDescent="0.25">
      <c r="D99" s="3" t="s">
        <v>195</v>
      </c>
      <c r="E99">
        <v>4</v>
      </c>
      <c r="G99" t="b">
        <v>1</v>
      </c>
      <c r="H99" t="b">
        <v>0</v>
      </c>
      <c r="I99" t="b">
        <v>0</v>
      </c>
      <c r="J99" t="s">
        <v>6</v>
      </c>
      <c r="K99">
        <v>100</v>
      </c>
      <c r="N99" t="b">
        <v>0</v>
      </c>
      <c r="O99" t="s">
        <v>93</v>
      </c>
      <c r="V99" t="b">
        <v>0</v>
      </c>
      <c r="W99" t="b">
        <v>1</v>
      </c>
    </row>
    <row r="100" spans="1:23" x14ac:dyDescent="0.25">
      <c r="D100" s="3" t="s">
        <v>196</v>
      </c>
      <c r="E100">
        <v>5</v>
      </c>
      <c r="G100" t="b">
        <v>1</v>
      </c>
      <c r="H100" t="b">
        <v>0</v>
      </c>
      <c r="I100" t="b">
        <v>0</v>
      </c>
      <c r="J100" t="s">
        <v>6</v>
      </c>
      <c r="K100">
        <v>100</v>
      </c>
      <c r="N100" t="b">
        <v>0</v>
      </c>
      <c r="O100" t="s">
        <v>212</v>
      </c>
      <c r="V100" t="b">
        <v>0</v>
      </c>
      <c r="W100" t="b">
        <v>1</v>
      </c>
    </row>
    <row r="101" spans="1:23" x14ac:dyDescent="0.25">
      <c r="D101" s="3" t="s">
        <v>144</v>
      </c>
      <c r="E101">
        <v>6</v>
      </c>
      <c r="G101" t="b">
        <v>1</v>
      </c>
      <c r="H101" t="b">
        <v>0</v>
      </c>
      <c r="I101" t="b">
        <v>0</v>
      </c>
      <c r="J101" t="s">
        <v>6</v>
      </c>
      <c r="K101">
        <v>100</v>
      </c>
      <c r="N101" t="b">
        <v>0</v>
      </c>
      <c r="O101" t="s">
        <v>208</v>
      </c>
      <c r="V101" t="b">
        <v>0</v>
      </c>
      <c r="W101" t="b">
        <v>1</v>
      </c>
    </row>
    <row r="102" spans="1:23" x14ac:dyDescent="0.25">
      <c r="D102" s="3" t="s">
        <v>145</v>
      </c>
      <c r="E102">
        <v>7</v>
      </c>
      <c r="G102" t="b">
        <v>1</v>
      </c>
      <c r="H102" t="b">
        <v>0</v>
      </c>
      <c r="I102" t="b">
        <v>0</v>
      </c>
      <c r="J102" t="s">
        <v>6</v>
      </c>
      <c r="K102">
        <v>100</v>
      </c>
      <c r="N102" t="b">
        <v>0</v>
      </c>
      <c r="O102" t="s">
        <v>209</v>
      </c>
      <c r="V102" t="b">
        <v>0</v>
      </c>
      <c r="W102" t="b">
        <v>1</v>
      </c>
    </row>
    <row r="103" spans="1:23" x14ac:dyDescent="0.25">
      <c r="D103" s="3" t="s">
        <v>146</v>
      </c>
      <c r="E103">
        <v>8</v>
      </c>
      <c r="G103" t="b">
        <v>1</v>
      </c>
      <c r="H103" t="b">
        <v>0</v>
      </c>
      <c r="I103" t="b">
        <v>0</v>
      </c>
      <c r="J103" t="s">
        <v>6</v>
      </c>
      <c r="K103">
        <v>255</v>
      </c>
      <c r="N103" t="b">
        <v>0</v>
      </c>
      <c r="O103" t="s">
        <v>77</v>
      </c>
      <c r="V103" t="b">
        <v>0</v>
      </c>
      <c r="W103" t="b">
        <v>1</v>
      </c>
    </row>
    <row r="104" spans="1:23" x14ac:dyDescent="0.25">
      <c r="D104" s="3" t="s">
        <v>185</v>
      </c>
      <c r="E104">
        <v>9</v>
      </c>
      <c r="G104" t="b">
        <v>1</v>
      </c>
      <c r="H104" t="b">
        <v>0</v>
      </c>
      <c r="I104" t="b">
        <v>0</v>
      </c>
      <c r="J104" t="s">
        <v>6</v>
      </c>
      <c r="K104">
        <v>255</v>
      </c>
      <c r="N104" t="b">
        <v>0</v>
      </c>
      <c r="O104" t="s">
        <v>213</v>
      </c>
      <c r="V104" t="b">
        <v>0</v>
      </c>
      <c r="W104" t="b">
        <v>1</v>
      </c>
    </row>
    <row r="105" spans="1:23" x14ac:dyDescent="0.25">
      <c r="D105" s="3" t="s">
        <v>186</v>
      </c>
      <c r="E105">
        <v>10</v>
      </c>
      <c r="G105" t="b">
        <v>1</v>
      </c>
      <c r="H105" t="b">
        <v>0</v>
      </c>
      <c r="I105" t="b">
        <v>0</v>
      </c>
      <c r="J105" t="s">
        <v>6</v>
      </c>
      <c r="K105">
        <v>100</v>
      </c>
      <c r="N105" t="b">
        <v>0</v>
      </c>
      <c r="O105" t="s">
        <v>214</v>
      </c>
      <c r="V105" t="b">
        <v>0</v>
      </c>
      <c r="W105" t="b">
        <v>1</v>
      </c>
    </row>
    <row r="106" spans="1:23" x14ac:dyDescent="0.25">
      <c r="D106" s="3" t="s">
        <v>187</v>
      </c>
      <c r="E106">
        <v>11</v>
      </c>
      <c r="G106" t="b">
        <v>1</v>
      </c>
      <c r="H106" t="b">
        <v>0</v>
      </c>
      <c r="I106" t="b">
        <v>0</v>
      </c>
      <c r="J106" t="s">
        <v>6</v>
      </c>
      <c r="K106">
        <v>100</v>
      </c>
      <c r="N106" t="b">
        <v>0</v>
      </c>
      <c r="O106" t="s">
        <v>215</v>
      </c>
      <c r="V106" t="b">
        <v>0</v>
      </c>
      <c r="W106" t="b">
        <v>1</v>
      </c>
    </row>
    <row r="107" spans="1:23" x14ac:dyDescent="0.25">
      <c r="D107" s="3" t="s">
        <v>246</v>
      </c>
      <c r="E107">
        <v>12</v>
      </c>
      <c r="G107" t="b">
        <v>1</v>
      </c>
      <c r="H107" t="b">
        <v>0</v>
      </c>
      <c r="I107" t="b">
        <v>0</v>
      </c>
      <c r="J107" t="s">
        <v>6</v>
      </c>
      <c r="K107">
        <v>50</v>
      </c>
      <c r="N107" t="b">
        <v>0</v>
      </c>
      <c r="O107" t="s">
        <v>216</v>
      </c>
      <c r="V107" t="b">
        <v>0</v>
      </c>
      <c r="W107" t="b">
        <v>1</v>
      </c>
    </row>
    <row r="108" spans="1:23" x14ac:dyDescent="0.25">
      <c r="D108" s="3" t="s">
        <v>188</v>
      </c>
      <c r="E108">
        <v>13</v>
      </c>
      <c r="G108" t="b">
        <v>1</v>
      </c>
      <c r="H108" t="b">
        <v>0</v>
      </c>
      <c r="I108" t="b">
        <v>0</v>
      </c>
      <c r="J108" t="s">
        <v>6</v>
      </c>
      <c r="K108">
        <v>100</v>
      </c>
      <c r="N108" t="b">
        <v>0</v>
      </c>
      <c r="O108" t="s">
        <v>217</v>
      </c>
      <c r="V108" t="b">
        <v>0</v>
      </c>
      <c r="W108" t="b">
        <v>1</v>
      </c>
    </row>
    <row r="109" spans="1:23" x14ac:dyDescent="0.25">
      <c r="D109" s="3" t="s">
        <v>189</v>
      </c>
      <c r="E109">
        <v>14</v>
      </c>
      <c r="G109" t="b">
        <v>1</v>
      </c>
      <c r="H109" t="b">
        <v>0</v>
      </c>
      <c r="I109" t="b">
        <v>0</v>
      </c>
      <c r="J109" t="s">
        <v>6</v>
      </c>
      <c r="K109">
        <v>100</v>
      </c>
      <c r="N109" t="b">
        <v>0</v>
      </c>
      <c r="O109" t="s">
        <v>218</v>
      </c>
      <c r="V109" t="b">
        <v>0</v>
      </c>
      <c r="W109" t="b">
        <v>1</v>
      </c>
    </row>
    <row r="110" spans="1:23" x14ac:dyDescent="0.25">
      <c r="D110" s="3" t="s">
        <v>190</v>
      </c>
      <c r="E110">
        <v>15</v>
      </c>
      <c r="G110" t="b">
        <v>1</v>
      </c>
      <c r="H110" t="b">
        <v>0</v>
      </c>
      <c r="I110" t="b">
        <v>0</v>
      </c>
      <c r="J110" t="s">
        <v>6</v>
      </c>
      <c r="K110">
        <v>100</v>
      </c>
      <c r="N110" t="b">
        <v>0</v>
      </c>
      <c r="O110" t="s">
        <v>219</v>
      </c>
      <c r="V110" t="b">
        <v>0</v>
      </c>
      <c r="W110" t="b">
        <v>1</v>
      </c>
    </row>
    <row r="111" spans="1:23" x14ac:dyDescent="0.25">
      <c r="D111" s="3" t="s">
        <v>191</v>
      </c>
      <c r="E111">
        <v>16</v>
      </c>
      <c r="G111" t="b">
        <v>1</v>
      </c>
      <c r="H111" t="b">
        <v>0</v>
      </c>
      <c r="I111" t="b">
        <v>0</v>
      </c>
      <c r="J111" t="s">
        <v>6</v>
      </c>
      <c r="K111">
        <v>100</v>
      </c>
      <c r="N111" t="b">
        <v>0</v>
      </c>
      <c r="O111" t="s">
        <v>220</v>
      </c>
      <c r="V111" t="b">
        <v>0</v>
      </c>
      <c r="W111" t="b">
        <v>1</v>
      </c>
    </row>
    <row r="112" spans="1:23" x14ac:dyDescent="0.25">
      <c r="A112" t="s">
        <v>1011</v>
      </c>
    </row>
    <row r="113" spans="1:24" x14ac:dyDescent="0.25">
      <c r="A113" t="s">
        <v>980</v>
      </c>
    </row>
    <row r="114" spans="1:24" x14ac:dyDescent="0.25">
      <c r="D114" s="3" t="s">
        <v>3</v>
      </c>
      <c r="E114">
        <v>1</v>
      </c>
      <c r="G114" t="b">
        <v>0</v>
      </c>
      <c r="H114" t="b">
        <v>1</v>
      </c>
      <c r="I114" t="b">
        <v>0</v>
      </c>
      <c r="J114" t="s">
        <v>2</v>
      </c>
      <c r="L114">
        <v>10</v>
      </c>
      <c r="M114">
        <v>0</v>
      </c>
      <c r="N114" t="b">
        <v>1</v>
      </c>
      <c r="O114" t="s">
        <v>0</v>
      </c>
      <c r="V114" t="b">
        <v>0</v>
      </c>
      <c r="W114" t="b">
        <v>1</v>
      </c>
    </row>
    <row r="115" spans="1:24" x14ac:dyDescent="0.25">
      <c r="D115" s="3" t="s">
        <v>171</v>
      </c>
      <c r="E115">
        <v>2</v>
      </c>
      <c r="G115" t="b">
        <v>0</v>
      </c>
      <c r="H115" t="b">
        <v>0</v>
      </c>
      <c r="I115" t="b">
        <v>0</v>
      </c>
      <c r="J115" t="s">
        <v>6</v>
      </c>
      <c r="K115">
        <v>50</v>
      </c>
      <c r="N115" t="b">
        <v>0</v>
      </c>
      <c r="O115" t="s">
        <v>164</v>
      </c>
      <c r="V115" t="b">
        <v>1</v>
      </c>
      <c r="W115" t="b">
        <v>1</v>
      </c>
    </row>
    <row r="116" spans="1:24" x14ac:dyDescent="0.25">
      <c r="D116" s="3" t="s">
        <v>142</v>
      </c>
      <c r="E116">
        <v>3</v>
      </c>
      <c r="G116" t="b">
        <v>0</v>
      </c>
      <c r="H116" t="b">
        <v>0</v>
      </c>
      <c r="I116" t="b">
        <v>0</v>
      </c>
      <c r="J116" t="s">
        <v>6</v>
      </c>
      <c r="K116">
        <v>255</v>
      </c>
      <c r="N116" t="b">
        <v>0</v>
      </c>
      <c r="O116" t="s">
        <v>206</v>
      </c>
      <c r="V116" t="b">
        <v>1</v>
      </c>
      <c r="W116" t="b">
        <v>1</v>
      </c>
    </row>
    <row r="117" spans="1:24" x14ac:dyDescent="0.25">
      <c r="D117" s="3" t="s">
        <v>143</v>
      </c>
      <c r="E117">
        <v>4</v>
      </c>
      <c r="G117" t="b">
        <v>1</v>
      </c>
      <c r="H117" t="b">
        <v>0</v>
      </c>
      <c r="I117" t="b">
        <v>0</v>
      </c>
      <c r="J117" t="s">
        <v>6</v>
      </c>
      <c r="K117">
        <v>255</v>
      </c>
      <c r="N117" t="b">
        <v>0</v>
      </c>
      <c r="O117" t="s">
        <v>207</v>
      </c>
      <c r="V117" t="b">
        <v>0</v>
      </c>
      <c r="W117" t="b">
        <v>1</v>
      </c>
    </row>
    <row r="118" spans="1:24" x14ac:dyDescent="0.25">
      <c r="D118" s="3" t="s">
        <v>144</v>
      </c>
      <c r="E118">
        <v>5</v>
      </c>
      <c r="G118" t="b">
        <v>1</v>
      </c>
      <c r="H118" t="b">
        <v>0</v>
      </c>
      <c r="I118" t="b">
        <v>0</v>
      </c>
      <c r="J118" t="s">
        <v>6</v>
      </c>
      <c r="K118">
        <v>255</v>
      </c>
      <c r="N118" t="b">
        <v>0</v>
      </c>
      <c r="O118" t="s">
        <v>208</v>
      </c>
      <c r="V118" t="b">
        <v>0</v>
      </c>
      <c r="W118" t="b">
        <v>1</v>
      </c>
    </row>
    <row r="119" spans="1:24" x14ac:dyDescent="0.25">
      <c r="D119" s="3" t="s">
        <v>145</v>
      </c>
      <c r="E119">
        <v>6</v>
      </c>
      <c r="G119" t="b">
        <v>1</v>
      </c>
      <c r="H119" t="b">
        <v>0</v>
      </c>
      <c r="I119" t="b">
        <v>0</v>
      </c>
      <c r="J119" t="s">
        <v>6</v>
      </c>
      <c r="K119">
        <v>255</v>
      </c>
      <c r="N119" t="b">
        <v>0</v>
      </c>
      <c r="O119" t="s">
        <v>209</v>
      </c>
      <c r="V119" t="b">
        <v>0</v>
      </c>
      <c r="W119" t="b">
        <v>1</v>
      </c>
    </row>
    <row r="120" spans="1:24" x14ac:dyDescent="0.25">
      <c r="D120" s="3" t="s">
        <v>146</v>
      </c>
      <c r="E120">
        <v>7</v>
      </c>
      <c r="G120" t="b">
        <v>1</v>
      </c>
      <c r="H120" t="b">
        <v>0</v>
      </c>
      <c r="I120" t="b">
        <v>0</v>
      </c>
      <c r="J120" t="s">
        <v>6</v>
      </c>
      <c r="K120">
        <v>255</v>
      </c>
      <c r="N120" t="b">
        <v>0</v>
      </c>
      <c r="O120" t="s">
        <v>77</v>
      </c>
      <c r="V120" t="b">
        <v>0</v>
      </c>
      <c r="W120" t="b">
        <v>1</v>
      </c>
    </row>
    <row r="121" spans="1:24" x14ac:dyDescent="0.25">
      <c r="D121" s="3" t="s">
        <v>184</v>
      </c>
      <c r="E121">
        <v>8</v>
      </c>
      <c r="G121" t="b">
        <v>1</v>
      </c>
      <c r="H121" t="b">
        <v>0</v>
      </c>
      <c r="I121" t="b">
        <v>0</v>
      </c>
      <c r="J121" t="s">
        <v>7</v>
      </c>
      <c r="L121">
        <v>53</v>
      </c>
      <c r="N121" t="b">
        <v>0</v>
      </c>
      <c r="O121" t="s">
        <v>210</v>
      </c>
      <c r="V121" t="b">
        <v>0</v>
      </c>
      <c r="W121" t="b">
        <v>1</v>
      </c>
    </row>
    <row r="122" spans="1:24" x14ac:dyDescent="0.25">
      <c r="D122" s="3" t="s">
        <v>80</v>
      </c>
      <c r="E122">
        <v>9</v>
      </c>
      <c r="G122" t="b">
        <v>1</v>
      </c>
      <c r="H122" t="b">
        <v>0</v>
      </c>
      <c r="I122" t="b">
        <v>0</v>
      </c>
      <c r="J122" t="s">
        <v>2</v>
      </c>
      <c r="L122">
        <v>10</v>
      </c>
      <c r="M122">
        <v>0</v>
      </c>
      <c r="N122" t="b">
        <v>0</v>
      </c>
      <c r="O122" t="s">
        <v>205</v>
      </c>
      <c r="V122" t="b">
        <v>0</v>
      </c>
      <c r="W122" t="b">
        <v>1</v>
      </c>
      <c r="X122" t="s">
        <v>402</v>
      </c>
    </row>
    <row r="123" spans="1:24" x14ac:dyDescent="0.25">
      <c r="A123" t="s">
        <v>981</v>
      </c>
    </row>
    <row r="124" spans="1:24" x14ac:dyDescent="0.25">
      <c r="A124" t="s">
        <v>948</v>
      </c>
    </row>
    <row r="125" spans="1:24" x14ac:dyDescent="0.25">
      <c r="A125">
        <v>1</v>
      </c>
    </row>
    <row r="126" spans="1:24" x14ac:dyDescent="0.25">
      <c r="B126" s="3" t="s">
        <v>52</v>
      </c>
    </row>
    <row r="127" spans="1:24" x14ac:dyDescent="0.25">
      <c r="A127">
        <v>1</v>
      </c>
      <c r="B127" s="3" t="s">
        <v>1169</v>
      </c>
    </row>
    <row r="128" spans="1:24" x14ac:dyDescent="0.25">
      <c r="A128">
        <v>2</v>
      </c>
      <c r="B128" s="3" t="s">
        <v>1170</v>
      </c>
    </row>
    <row r="129" spans="1:23" x14ac:dyDescent="0.25">
      <c r="A129">
        <v>3</v>
      </c>
      <c r="B129" s="3" t="s">
        <v>1171</v>
      </c>
    </row>
    <row r="130" spans="1:23" x14ac:dyDescent="0.25">
      <c r="A130" t="s">
        <v>949</v>
      </c>
    </row>
    <row r="131" spans="1:23" x14ac:dyDescent="0.25">
      <c r="A131" t="s">
        <v>952</v>
      </c>
    </row>
    <row r="132" spans="1:23" x14ac:dyDescent="0.25">
      <c r="D132" s="3" t="s">
        <v>3</v>
      </c>
      <c r="E132">
        <v>1</v>
      </c>
      <c r="G132" t="b">
        <v>1</v>
      </c>
      <c r="H132" t="b">
        <v>0</v>
      </c>
      <c r="I132" t="b">
        <v>1</v>
      </c>
      <c r="N132" t="b">
        <v>0</v>
      </c>
      <c r="O132" t="s">
        <v>3</v>
      </c>
      <c r="T132" t="b">
        <v>0</v>
      </c>
      <c r="V132" t="b">
        <v>0</v>
      </c>
      <c r="W132" t="b">
        <v>1</v>
      </c>
    </row>
    <row r="133" spans="1:23" x14ac:dyDescent="0.25">
      <c r="D133" s="3" t="s">
        <v>8</v>
      </c>
      <c r="E133">
        <v>2</v>
      </c>
      <c r="G133" t="b">
        <v>1</v>
      </c>
      <c r="H133" t="b">
        <v>0</v>
      </c>
      <c r="I133" t="b">
        <v>1</v>
      </c>
      <c r="N133" t="b">
        <v>0</v>
      </c>
      <c r="O133" t="s">
        <v>8</v>
      </c>
      <c r="T133" t="b">
        <v>0</v>
      </c>
      <c r="V133" t="b">
        <v>0</v>
      </c>
      <c r="W133" t="b">
        <v>1</v>
      </c>
    </row>
    <row r="134" spans="1:23" x14ac:dyDescent="0.25">
      <c r="D134" s="3" t="s">
        <v>183</v>
      </c>
      <c r="E134">
        <v>3</v>
      </c>
      <c r="G134" t="b">
        <v>1</v>
      </c>
      <c r="H134" t="b">
        <v>0</v>
      </c>
      <c r="I134" t="b">
        <v>1</v>
      </c>
      <c r="N134" t="b">
        <v>0</v>
      </c>
      <c r="O134" t="s">
        <v>200</v>
      </c>
      <c r="T134" t="b">
        <v>0</v>
      </c>
      <c r="V134" t="b">
        <v>0</v>
      </c>
      <c r="W134" t="b">
        <v>1</v>
      </c>
    </row>
    <row r="135" spans="1:23" x14ac:dyDescent="0.25">
      <c r="D135" s="3" t="s">
        <v>69</v>
      </c>
      <c r="E135">
        <v>4</v>
      </c>
      <c r="G135" t="b">
        <v>1</v>
      </c>
      <c r="H135" t="b">
        <v>0</v>
      </c>
      <c r="I135" t="b">
        <v>1</v>
      </c>
      <c r="N135" t="b">
        <v>0</v>
      </c>
      <c r="O135" t="s">
        <v>168</v>
      </c>
      <c r="T135" t="b">
        <v>0</v>
      </c>
      <c r="V135" t="b">
        <v>0</v>
      </c>
      <c r="W135" t="b">
        <v>1</v>
      </c>
    </row>
    <row r="136" spans="1:23" x14ac:dyDescent="0.25">
      <c r="D136" s="3" t="s">
        <v>70</v>
      </c>
      <c r="E136">
        <v>5</v>
      </c>
      <c r="G136" t="b">
        <v>1</v>
      </c>
      <c r="H136" t="b">
        <v>0</v>
      </c>
      <c r="I136" t="b">
        <v>0</v>
      </c>
      <c r="J136" t="s">
        <v>7</v>
      </c>
      <c r="L136">
        <v>53</v>
      </c>
      <c r="N136" t="b">
        <v>0</v>
      </c>
      <c r="O136" t="s">
        <v>99</v>
      </c>
      <c r="T136" t="b">
        <v>0</v>
      </c>
      <c r="V136" t="b">
        <v>0</v>
      </c>
      <c r="W136" t="b">
        <v>1</v>
      </c>
    </row>
    <row r="137" spans="1:23" x14ac:dyDescent="0.25">
      <c r="D137" s="3" t="s">
        <v>68</v>
      </c>
      <c r="E137">
        <v>6</v>
      </c>
      <c r="G137" t="b">
        <v>1</v>
      </c>
      <c r="H137" t="b">
        <v>0</v>
      </c>
      <c r="I137" t="b">
        <v>0</v>
      </c>
      <c r="J137" t="s">
        <v>7</v>
      </c>
      <c r="L137">
        <v>53</v>
      </c>
      <c r="N137" t="b">
        <v>0</v>
      </c>
      <c r="O137" t="s">
        <v>167</v>
      </c>
      <c r="T137" t="b">
        <v>0</v>
      </c>
      <c r="V137" t="b">
        <v>0</v>
      </c>
      <c r="W137" t="b">
        <v>1</v>
      </c>
    </row>
    <row r="138" spans="1:23" x14ac:dyDescent="0.25">
      <c r="D138" s="3" t="s">
        <v>224</v>
      </c>
      <c r="E138">
        <v>7</v>
      </c>
      <c r="G138" t="b">
        <v>1</v>
      </c>
      <c r="H138" t="b">
        <v>0</v>
      </c>
      <c r="I138" t="b">
        <v>1</v>
      </c>
      <c r="N138" t="b">
        <v>0</v>
      </c>
      <c r="O138" t="s">
        <v>228</v>
      </c>
      <c r="T138" t="b">
        <v>1</v>
      </c>
      <c r="V138" t="b">
        <v>0</v>
      </c>
      <c r="W138" t="b">
        <v>1</v>
      </c>
    </row>
    <row r="139" spans="1:23" x14ac:dyDescent="0.25">
      <c r="D139" s="3" t="s">
        <v>184</v>
      </c>
      <c r="E139">
        <v>8</v>
      </c>
      <c r="G139" t="b">
        <v>1</v>
      </c>
      <c r="H139" t="b">
        <v>0</v>
      </c>
      <c r="I139" t="b">
        <v>1</v>
      </c>
      <c r="N139" t="b">
        <v>0</v>
      </c>
      <c r="O139" t="s">
        <v>210</v>
      </c>
      <c r="T139" t="b">
        <v>1</v>
      </c>
      <c r="V139" t="b">
        <v>0</v>
      </c>
      <c r="W139" t="b">
        <v>1</v>
      </c>
    </row>
    <row r="140" spans="1:23" x14ac:dyDescent="0.25">
      <c r="D140" s="3" t="s">
        <v>67</v>
      </c>
      <c r="E140">
        <v>9</v>
      </c>
      <c r="G140" t="b">
        <v>1</v>
      </c>
      <c r="H140" t="b">
        <v>0</v>
      </c>
      <c r="I140" t="b">
        <v>1</v>
      </c>
      <c r="N140" t="b">
        <v>0</v>
      </c>
      <c r="O140" t="s">
        <v>166</v>
      </c>
      <c r="T140" t="b">
        <v>1</v>
      </c>
      <c r="V140" t="b">
        <v>0</v>
      </c>
      <c r="W140" t="b">
        <v>1</v>
      </c>
    </row>
    <row r="141" spans="1:23" x14ac:dyDescent="0.25">
      <c r="A141" t="s">
        <v>953</v>
      </c>
    </row>
    <row r="142" spans="1:23" x14ac:dyDescent="0.25">
      <c r="A142" t="s">
        <v>954</v>
      </c>
    </row>
    <row r="143" spans="1:23" x14ac:dyDescent="0.25">
      <c r="A143" t="s">
        <v>1044</v>
      </c>
      <c r="B143" t="s">
        <v>403</v>
      </c>
      <c r="C143" t="s">
        <v>65</v>
      </c>
      <c r="E143" t="s">
        <v>59</v>
      </c>
      <c r="F143" t="s">
        <v>405</v>
      </c>
      <c r="G143" t="s">
        <v>169</v>
      </c>
      <c r="H143" t="s">
        <v>243</v>
      </c>
      <c r="J143" t="s">
        <v>12</v>
      </c>
      <c r="K143">
        <v>11</v>
      </c>
      <c r="L143" s="3" t="s">
        <v>78</v>
      </c>
    </row>
    <row r="144" spans="1:23" x14ac:dyDescent="0.25">
      <c r="A144" t="s">
        <v>1044</v>
      </c>
      <c r="B144" t="s">
        <v>403</v>
      </c>
      <c r="C144" t="s">
        <v>65</v>
      </c>
      <c r="E144" t="s">
        <v>59</v>
      </c>
      <c r="F144" t="s">
        <v>406</v>
      </c>
      <c r="G144" t="s">
        <v>169</v>
      </c>
      <c r="H144" t="s">
        <v>244</v>
      </c>
      <c r="J144" t="s">
        <v>12</v>
      </c>
      <c r="K144">
        <v>12</v>
      </c>
      <c r="L144" s="3" t="s">
        <v>78</v>
      </c>
    </row>
    <row r="145" spans="1:12" x14ac:dyDescent="0.25">
      <c r="A145" t="s">
        <v>1044</v>
      </c>
      <c r="B145" t="s">
        <v>403</v>
      </c>
      <c r="C145" t="s">
        <v>65</v>
      </c>
      <c r="E145" t="s">
        <v>59</v>
      </c>
      <c r="F145" t="s">
        <v>1045</v>
      </c>
      <c r="H145" t="s">
        <v>1045</v>
      </c>
      <c r="J145" t="s">
        <v>181</v>
      </c>
      <c r="K145">
        <v>30</v>
      </c>
    </row>
    <row r="146" spans="1:12" x14ac:dyDescent="0.25">
      <c r="A146" t="s">
        <v>1044</v>
      </c>
      <c r="B146" t="s">
        <v>403</v>
      </c>
      <c r="C146" t="s">
        <v>65</v>
      </c>
      <c r="E146" t="s">
        <v>59</v>
      </c>
      <c r="F146" t="s">
        <v>407</v>
      </c>
      <c r="H146" t="s">
        <v>245</v>
      </c>
      <c r="J146" t="s">
        <v>12</v>
      </c>
      <c r="K146">
        <v>31</v>
      </c>
      <c r="L146" s="3" t="s">
        <v>78</v>
      </c>
    </row>
    <row r="147" spans="1:12" x14ac:dyDescent="0.25">
      <c r="A147" t="s">
        <v>1044</v>
      </c>
      <c r="B147" t="s">
        <v>403</v>
      </c>
      <c r="C147" t="s">
        <v>65</v>
      </c>
      <c r="E147" t="s">
        <v>59</v>
      </c>
      <c r="F147" t="s">
        <v>408</v>
      </c>
      <c r="G147" t="s">
        <v>177</v>
      </c>
      <c r="H147" t="s">
        <v>368</v>
      </c>
      <c r="J147" t="s">
        <v>178</v>
      </c>
      <c r="K147">
        <v>32</v>
      </c>
    </row>
    <row r="148" spans="1:12" x14ac:dyDescent="0.25">
      <c r="A148" t="s">
        <v>1044</v>
      </c>
      <c r="B148" t="s">
        <v>403</v>
      </c>
      <c r="C148" t="s">
        <v>65</v>
      </c>
      <c r="E148" t="s">
        <v>59</v>
      </c>
      <c r="F148" t="s">
        <v>409</v>
      </c>
      <c r="G148" t="s">
        <v>177</v>
      </c>
      <c r="H148" t="s">
        <v>371</v>
      </c>
      <c r="J148" t="s">
        <v>179</v>
      </c>
      <c r="K148">
        <v>33</v>
      </c>
    </row>
    <row r="149" spans="1:12" x14ac:dyDescent="0.25">
      <c r="A149" t="s">
        <v>1044</v>
      </c>
      <c r="B149" t="s">
        <v>403</v>
      </c>
      <c r="C149" t="s">
        <v>65</v>
      </c>
      <c r="E149" t="s">
        <v>11</v>
      </c>
      <c r="F149" t="s">
        <v>427</v>
      </c>
      <c r="H149" t="s">
        <v>427</v>
      </c>
      <c r="J149" t="s">
        <v>12</v>
      </c>
    </row>
    <row r="150" spans="1:12" x14ac:dyDescent="0.25">
      <c r="A150" t="s">
        <v>1044</v>
      </c>
      <c r="B150" t="s">
        <v>403</v>
      </c>
      <c r="C150" t="s">
        <v>65</v>
      </c>
      <c r="E150" t="s">
        <v>175</v>
      </c>
      <c r="J150" t="s">
        <v>926</v>
      </c>
    </row>
    <row r="151" spans="1:12" x14ac:dyDescent="0.25">
      <c r="A151" t="s">
        <v>1044</v>
      </c>
      <c r="B151" t="s">
        <v>403</v>
      </c>
      <c r="C151" t="s">
        <v>65</v>
      </c>
      <c r="D151" s="3" t="s">
        <v>3</v>
      </c>
      <c r="E151" t="s">
        <v>345</v>
      </c>
      <c r="J151" t="s">
        <v>926</v>
      </c>
    </row>
    <row r="152" spans="1:12" x14ac:dyDescent="0.25">
      <c r="A152" t="s">
        <v>1044</v>
      </c>
      <c r="B152" t="s">
        <v>403</v>
      </c>
      <c r="C152" t="s">
        <v>65</v>
      </c>
      <c r="D152" s="3" t="s">
        <v>8</v>
      </c>
      <c r="E152" t="s">
        <v>345</v>
      </c>
      <c r="J152" t="s">
        <v>926</v>
      </c>
    </row>
    <row r="153" spans="1:12" x14ac:dyDescent="0.25">
      <c r="A153" t="s">
        <v>1044</v>
      </c>
      <c r="B153" t="s">
        <v>403</v>
      </c>
      <c r="C153" t="s">
        <v>65</v>
      </c>
      <c r="D153" s="3" t="s">
        <v>69</v>
      </c>
      <c r="E153" t="s">
        <v>345</v>
      </c>
      <c r="J153" t="s">
        <v>926</v>
      </c>
    </row>
    <row r="154" spans="1:12" x14ac:dyDescent="0.25">
      <c r="A154" t="s">
        <v>1044</v>
      </c>
      <c r="B154" t="s">
        <v>403</v>
      </c>
      <c r="C154" t="s">
        <v>65</v>
      </c>
      <c r="D154" s="3" t="s">
        <v>184</v>
      </c>
      <c r="E154" t="s">
        <v>345</v>
      </c>
      <c r="J154" t="s">
        <v>926</v>
      </c>
    </row>
    <row r="155" spans="1:12" x14ac:dyDescent="0.25">
      <c r="A155" t="s">
        <v>1044</v>
      </c>
      <c r="B155" t="s">
        <v>403</v>
      </c>
      <c r="C155" t="s">
        <v>65</v>
      </c>
      <c r="D155" s="3" t="s">
        <v>183</v>
      </c>
      <c r="E155" t="s">
        <v>345</v>
      </c>
      <c r="J155" t="s">
        <v>926</v>
      </c>
    </row>
    <row r="156" spans="1:12" x14ac:dyDescent="0.25">
      <c r="A156" t="s">
        <v>1044</v>
      </c>
      <c r="B156" t="s">
        <v>403</v>
      </c>
      <c r="C156" t="s">
        <v>65</v>
      </c>
      <c r="D156" s="3" t="s">
        <v>224</v>
      </c>
      <c r="E156" t="s">
        <v>345</v>
      </c>
      <c r="J156" t="s">
        <v>926</v>
      </c>
    </row>
    <row r="157" spans="1:12" x14ac:dyDescent="0.25">
      <c r="A157" t="s">
        <v>1044</v>
      </c>
      <c r="B157" t="s">
        <v>403</v>
      </c>
      <c r="C157" t="s">
        <v>65</v>
      </c>
      <c r="D157" s="3" t="s">
        <v>67</v>
      </c>
      <c r="E157" t="s">
        <v>345</v>
      </c>
      <c r="J157" t="s">
        <v>926</v>
      </c>
    </row>
    <row r="158" spans="1:12" x14ac:dyDescent="0.25">
      <c r="A158" t="s">
        <v>1044</v>
      </c>
      <c r="B158" t="s">
        <v>403</v>
      </c>
      <c r="C158" t="s">
        <v>65</v>
      </c>
      <c r="E158" t="s">
        <v>141</v>
      </c>
      <c r="J158" t="s">
        <v>926</v>
      </c>
    </row>
    <row r="159" spans="1:12" x14ac:dyDescent="0.25">
      <c r="A159" t="s">
        <v>1044</v>
      </c>
      <c r="B159" t="s">
        <v>403</v>
      </c>
      <c r="C159" t="s">
        <v>65</v>
      </c>
      <c r="D159" s="3" t="s">
        <v>71</v>
      </c>
      <c r="E159" t="s">
        <v>174</v>
      </c>
      <c r="F159" t="s">
        <v>392</v>
      </c>
      <c r="H159" t="s">
        <v>392</v>
      </c>
      <c r="J159" t="s">
        <v>12</v>
      </c>
    </row>
    <row r="160" spans="1:12" x14ac:dyDescent="0.25">
      <c r="A160" t="s">
        <v>955</v>
      </c>
    </row>
    <row r="161" spans="1:17" x14ac:dyDescent="0.25">
      <c r="A161" t="s">
        <v>428</v>
      </c>
    </row>
    <row r="162" spans="1:17" x14ac:dyDescent="0.25">
      <c r="D162">
        <v>1</v>
      </c>
      <c r="E162" t="s">
        <v>10</v>
      </c>
      <c r="F162" s="3" t="s">
        <v>3</v>
      </c>
      <c r="G162" t="s">
        <v>2</v>
      </c>
      <c r="I162">
        <v>10</v>
      </c>
      <c r="J162">
        <v>0</v>
      </c>
      <c r="K162" t="s">
        <v>3</v>
      </c>
    </row>
    <row r="163" spans="1:17" x14ac:dyDescent="0.25">
      <c r="D163">
        <v>2</v>
      </c>
      <c r="E163" t="s">
        <v>10</v>
      </c>
      <c r="F163" s="3" t="s">
        <v>13</v>
      </c>
      <c r="G163" t="s">
        <v>6</v>
      </c>
      <c r="H163">
        <v>255</v>
      </c>
      <c r="K163" t="s">
        <v>13</v>
      </c>
      <c r="Q163">
        <v>0</v>
      </c>
    </row>
    <row r="164" spans="1:17" x14ac:dyDescent="0.25">
      <c r="D164">
        <v>3</v>
      </c>
      <c r="E164" t="s">
        <v>10</v>
      </c>
      <c r="F164" s="3" t="s">
        <v>14</v>
      </c>
      <c r="G164" t="s">
        <v>6</v>
      </c>
      <c r="H164">
        <v>255</v>
      </c>
      <c r="K164" t="s">
        <v>14</v>
      </c>
      <c r="Q164">
        <v>0</v>
      </c>
    </row>
    <row r="165" spans="1:17" x14ac:dyDescent="0.25">
      <c r="D165">
        <v>4</v>
      </c>
      <c r="E165" t="s">
        <v>10</v>
      </c>
      <c r="F165" s="3" t="s">
        <v>15</v>
      </c>
      <c r="G165" t="s">
        <v>7</v>
      </c>
      <c r="I165">
        <v>53</v>
      </c>
      <c r="K165" t="s">
        <v>15</v>
      </c>
    </row>
    <row r="166" spans="1:17" x14ac:dyDescent="0.25">
      <c r="D166">
        <v>5</v>
      </c>
      <c r="E166" t="s">
        <v>10</v>
      </c>
      <c r="F166" s="3" t="s">
        <v>71</v>
      </c>
      <c r="G166" t="s">
        <v>2</v>
      </c>
      <c r="I166">
        <v>10</v>
      </c>
      <c r="J166">
        <v>0</v>
      </c>
      <c r="K166" t="s">
        <v>71</v>
      </c>
    </row>
    <row r="167" spans="1:17" x14ac:dyDescent="0.25">
      <c r="D167">
        <v>6</v>
      </c>
      <c r="E167" t="s">
        <v>10</v>
      </c>
      <c r="F167" s="3" t="s">
        <v>68</v>
      </c>
      <c r="G167" t="s">
        <v>7</v>
      </c>
      <c r="I167">
        <v>53</v>
      </c>
      <c r="K167" t="s">
        <v>68</v>
      </c>
    </row>
    <row r="168" spans="1:17" x14ac:dyDescent="0.25">
      <c r="D168">
        <v>7</v>
      </c>
      <c r="E168" t="s">
        <v>10</v>
      </c>
      <c r="F168" s="3" t="s">
        <v>70</v>
      </c>
      <c r="G168" t="s">
        <v>7</v>
      </c>
      <c r="I168">
        <v>53</v>
      </c>
      <c r="K168" t="s">
        <v>70</v>
      </c>
    </row>
    <row r="169" spans="1:17" x14ac:dyDescent="0.25">
      <c r="A169" t="s">
        <v>429</v>
      </c>
    </row>
    <row r="170" spans="1:17" x14ac:dyDescent="0.25">
      <c r="A170" t="s">
        <v>956</v>
      </c>
    </row>
    <row r="172" spans="1:17" x14ac:dyDescent="0.25">
      <c r="B172" s="3" t="s">
        <v>52</v>
      </c>
    </row>
    <row r="173" spans="1:17" x14ac:dyDescent="0.25">
      <c r="A173">
        <v>2</v>
      </c>
      <c r="B173" s="3" t="s">
        <v>20</v>
      </c>
    </row>
    <row r="174" spans="1:17" x14ac:dyDescent="0.25">
      <c r="A174">
        <v>3</v>
      </c>
      <c r="B174" s="3" t="s">
        <v>37</v>
      </c>
    </row>
    <row r="175" spans="1:17" x14ac:dyDescent="0.25">
      <c r="A175" t="s">
        <v>957</v>
      </c>
    </row>
    <row r="176" spans="1:17" x14ac:dyDescent="0.25">
      <c r="A176" t="s">
        <v>958</v>
      </c>
    </row>
    <row r="178" spans="1:2" x14ac:dyDescent="0.25">
      <c r="B178" s="3" t="s">
        <v>52</v>
      </c>
    </row>
    <row r="179" spans="1:2" x14ac:dyDescent="0.25">
      <c r="A179" t="s">
        <v>959</v>
      </c>
    </row>
    <row r="180" spans="1:2" x14ac:dyDescent="0.25">
      <c r="A180" t="s">
        <v>960</v>
      </c>
    </row>
    <row r="182" spans="1:2" x14ac:dyDescent="0.25">
      <c r="B182" s="3" t="s">
        <v>52</v>
      </c>
    </row>
    <row r="183" spans="1:2" x14ac:dyDescent="0.25">
      <c r="A183">
        <v>1</v>
      </c>
      <c r="B183" s="3" t="s">
        <v>22</v>
      </c>
    </row>
    <row r="184" spans="1:2" x14ac:dyDescent="0.25">
      <c r="A184">
        <v>2</v>
      </c>
      <c r="B184" s="3" t="s">
        <v>26</v>
      </c>
    </row>
    <row r="185" spans="1:2" x14ac:dyDescent="0.25">
      <c r="A185">
        <v>3</v>
      </c>
      <c r="B185" s="3" t="s">
        <v>30</v>
      </c>
    </row>
    <row r="186" spans="1:2" x14ac:dyDescent="0.25">
      <c r="A186">
        <v>4</v>
      </c>
      <c r="B186" s="3" t="s">
        <v>45</v>
      </c>
    </row>
    <row r="187" spans="1:2" x14ac:dyDescent="0.25">
      <c r="A187">
        <v>5</v>
      </c>
      <c r="B187" s="3" t="s">
        <v>34</v>
      </c>
    </row>
    <row r="188" spans="1:2" x14ac:dyDescent="0.25">
      <c r="A188" t="s">
        <v>961</v>
      </c>
    </row>
    <row r="189" spans="1:2" x14ac:dyDescent="0.25">
      <c r="A189" t="s">
        <v>962</v>
      </c>
    </row>
    <row r="190" spans="1:2" x14ac:dyDescent="0.25">
      <c r="A190">
        <v>2</v>
      </c>
    </row>
    <row r="191" spans="1:2" x14ac:dyDescent="0.25">
      <c r="B191" s="3" t="s">
        <v>52</v>
      </c>
    </row>
    <row r="192" spans="1:2" x14ac:dyDescent="0.25">
      <c r="A192">
        <v>1</v>
      </c>
      <c r="B192" s="3" t="s">
        <v>1169</v>
      </c>
    </row>
    <row r="193" spans="1:19" x14ac:dyDescent="0.25">
      <c r="A193">
        <v>2</v>
      </c>
      <c r="B193" s="3" t="s">
        <v>1170</v>
      </c>
    </row>
    <row r="194" spans="1:19" x14ac:dyDescent="0.25">
      <c r="A194">
        <v>3</v>
      </c>
      <c r="B194" s="3" t="s">
        <v>1171</v>
      </c>
    </row>
    <row r="195" spans="1:19" x14ac:dyDescent="0.25">
      <c r="A195" t="s">
        <v>963</v>
      </c>
    </row>
    <row r="196" spans="1:19" x14ac:dyDescent="0.25">
      <c r="A196" t="s">
        <v>964</v>
      </c>
    </row>
    <row r="197" spans="1:19" x14ac:dyDescent="0.25">
      <c r="D197">
        <v>1</v>
      </c>
      <c r="E197" t="s">
        <v>10</v>
      </c>
      <c r="F197" s="3" t="s">
        <v>71</v>
      </c>
      <c r="G197" t="s">
        <v>2</v>
      </c>
      <c r="I197">
        <v>10</v>
      </c>
      <c r="J197">
        <v>0</v>
      </c>
      <c r="K197" t="s">
        <v>359</v>
      </c>
      <c r="M197" t="s">
        <v>403</v>
      </c>
      <c r="N197" t="s">
        <v>79</v>
      </c>
      <c r="O197" t="s">
        <v>12</v>
      </c>
      <c r="R197" t="s">
        <v>424</v>
      </c>
      <c r="S197" t="b">
        <v>1</v>
      </c>
    </row>
    <row r="198" spans="1:19" x14ac:dyDescent="0.25">
      <c r="A198" t="s">
        <v>965</v>
      </c>
    </row>
    <row r="199" spans="1:19" x14ac:dyDescent="0.25">
      <c r="A199" t="s">
        <v>966</v>
      </c>
    </row>
    <row r="200" spans="1:19" x14ac:dyDescent="0.25">
      <c r="A200" t="s">
        <v>1044</v>
      </c>
      <c r="B200" t="s">
        <v>403</v>
      </c>
      <c r="C200" t="s">
        <v>351</v>
      </c>
      <c r="E200" t="s">
        <v>59</v>
      </c>
      <c r="F200" t="s">
        <v>430</v>
      </c>
      <c r="H200" t="s">
        <v>369</v>
      </c>
      <c r="J200" t="s">
        <v>178</v>
      </c>
      <c r="K200">
        <v>22</v>
      </c>
    </row>
    <row r="201" spans="1:19" x14ac:dyDescent="0.25">
      <c r="A201" t="s">
        <v>1044</v>
      </c>
      <c r="B201" t="s">
        <v>403</v>
      </c>
      <c r="C201" t="s">
        <v>351</v>
      </c>
      <c r="E201" t="s">
        <v>59</v>
      </c>
      <c r="F201" t="s">
        <v>431</v>
      </c>
      <c r="H201" t="s">
        <v>372</v>
      </c>
      <c r="J201" t="s">
        <v>179</v>
      </c>
      <c r="K201">
        <v>23</v>
      </c>
    </row>
    <row r="202" spans="1:19" x14ac:dyDescent="0.25">
      <c r="A202" t="s">
        <v>1044</v>
      </c>
      <c r="B202" t="s">
        <v>403</v>
      </c>
      <c r="C202" t="s">
        <v>351</v>
      </c>
      <c r="E202" t="s">
        <v>59</v>
      </c>
      <c r="F202" t="s">
        <v>1045</v>
      </c>
      <c r="H202" t="s">
        <v>1045</v>
      </c>
      <c r="J202" t="s">
        <v>181</v>
      </c>
      <c r="K202">
        <v>30</v>
      </c>
    </row>
    <row r="203" spans="1:19" x14ac:dyDescent="0.25">
      <c r="A203" t="s">
        <v>1044</v>
      </c>
      <c r="B203" t="s">
        <v>403</v>
      </c>
      <c r="C203" t="s">
        <v>351</v>
      </c>
      <c r="E203" t="s">
        <v>59</v>
      </c>
      <c r="F203" t="s">
        <v>408</v>
      </c>
      <c r="G203" t="s">
        <v>177</v>
      </c>
      <c r="H203" t="s">
        <v>368</v>
      </c>
      <c r="J203" t="s">
        <v>178</v>
      </c>
      <c r="K203">
        <v>32</v>
      </c>
    </row>
    <row r="204" spans="1:19" x14ac:dyDescent="0.25">
      <c r="A204" t="s">
        <v>1044</v>
      </c>
      <c r="B204" t="s">
        <v>403</v>
      </c>
      <c r="C204" t="s">
        <v>351</v>
      </c>
      <c r="E204" t="s">
        <v>59</v>
      </c>
      <c r="F204" t="s">
        <v>409</v>
      </c>
      <c r="G204" t="s">
        <v>177</v>
      </c>
      <c r="H204" t="s">
        <v>371</v>
      </c>
      <c r="J204" t="s">
        <v>179</v>
      </c>
      <c r="K204">
        <v>33</v>
      </c>
    </row>
    <row r="205" spans="1:19" x14ac:dyDescent="0.25">
      <c r="A205" t="s">
        <v>1044</v>
      </c>
      <c r="B205" t="s">
        <v>403</v>
      </c>
      <c r="C205" t="s">
        <v>351</v>
      </c>
      <c r="E205" t="s">
        <v>141</v>
      </c>
      <c r="J205" t="s">
        <v>926</v>
      </c>
    </row>
    <row r="206" spans="1:19" x14ac:dyDescent="0.25">
      <c r="A206" t="s">
        <v>967</v>
      </c>
    </row>
    <row r="207" spans="1:19" x14ac:dyDescent="0.25">
      <c r="A207" t="s">
        <v>968</v>
      </c>
    </row>
    <row r="208" spans="1:19" x14ac:dyDescent="0.25">
      <c r="A208">
        <v>1</v>
      </c>
    </row>
    <row r="209" spans="1:19" x14ac:dyDescent="0.25">
      <c r="B209" s="3" t="s">
        <v>52</v>
      </c>
    </row>
    <row r="210" spans="1:19" x14ac:dyDescent="0.25">
      <c r="A210">
        <v>1</v>
      </c>
      <c r="B210" s="3" t="s">
        <v>1169</v>
      </c>
    </row>
    <row r="211" spans="1:19" x14ac:dyDescent="0.25">
      <c r="A211">
        <v>2</v>
      </c>
      <c r="B211" s="3" t="s">
        <v>1170</v>
      </c>
    </row>
    <row r="212" spans="1:19" x14ac:dyDescent="0.25">
      <c r="A212">
        <v>3</v>
      </c>
      <c r="B212" s="3" t="s">
        <v>1171</v>
      </c>
    </row>
    <row r="213" spans="1:19" x14ac:dyDescent="0.25">
      <c r="A213" t="s">
        <v>969</v>
      </c>
    </row>
    <row r="214" spans="1:19" x14ac:dyDescent="0.25">
      <c r="A214" t="s">
        <v>972</v>
      </c>
    </row>
    <row r="215" spans="1:19" x14ac:dyDescent="0.25">
      <c r="D215">
        <v>1</v>
      </c>
      <c r="E215" t="s">
        <v>10</v>
      </c>
      <c r="F215" s="3" t="s">
        <v>71</v>
      </c>
      <c r="G215" t="s">
        <v>2</v>
      </c>
      <c r="I215">
        <v>10</v>
      </c>
      <c r="J215">
        <v>0</v>
      </c>
      <c r="K215" t="s">
        <v>359</v>
      </c>
      <c r="M215" t="s">
        <v>403</v>
      </c>
      <c r="N215" t="s">
        <v>79</v>
      </c>
      <c r="O215" t="s">
        <v>12</v>
      </c>
      <c r="R215" t="s">
        <v>424</v>
      </c>
      <c r="S215" t="b">
        <v>1</v>
      </c>
    </row>
    <row r="216" spans="1:19" x14ac:dyDescent="0.25">
      <c r="A216" t="s">
        <v>973</v>
      </c>
    </row>
    <row r="217" spans="1:19" x14ac:dyDescent="0.25">
      <c r="A217" t="s">
        <v>974</v>
      </c>
    </row>
    <row r="218" spans="1:19" x14ac:dyDescent="0.25">
      <c r="A218" t="s">
        <v>1044</v>
      </c>
      <c r="B218" t="s">
        <v>403</v>
      </c>
      <c r="C218" t="s">
        <v>350</v>
      </c>
      <c r="E218" t="s">
        <v>59</v>
      </c>
      <c r="F218" t="s">
        <v>432</v>
      </c>
      <c r="H218" t="s">
        <v>370</v>
      </c>
      <c r="J218" t="s">
        <v>178</v>
      </c>
      <c r="K218">
        <v>22</v>
      </c>
    </row>
    <row r="219" spans="1:19" x14ac:dyDescent="0.25">
      <c r="A219" t="s">
        <v>1044</v>
      </c>
      <c r="B219" t="s">
        <v>403</v>
      </c>
      <c r="C219" t="s">
        <v>350</v>
      </c>
      <c r="E219" t="s">
        <v>59</v>
      </c>
      <c r="F219" t="s">
        <v>433</v>
      </c>
      <c r="H219" t="s">
        <v>373</v>
      </c>
      <c r="J219" t="s">
        <v>179</v>
      </c>
      <c r="K219">
        <v>23</v>
      </c>
    </row>
    <row r="220" spans="1:19" x14ac:dyDescent="0.25">
      <c r="A220" t="s">
        <v>1044</v>
      </c>
      <c r="B220" t="s">
        <v>403</v>
      </c>
      <c r="C220" t="s">
        <v>350</v>
      </c>
      <c r="E220" t="s">
        <v>59</v>
      </c>
      <c r="F220" t="s">
        <v>1045</v>
      </c>
      <c r="H220" t="s">
        <v>1045</v>
      </c>
      <c r="J220" t="s">
        <v>181</v>
      </c>
      <c r="K220">
        <v>30</v>
      </c>
    </row>
    <row r="221" spans="1:19" x14ac:dyDescent="0.25">
      <c r="A221" t="s">
        <v>1044</v>
      </c>
      <c r="B221" t="s">
        <v>403</v>
      </c>
      <c r="C221" t="s">
        <v>350</v>
      </c>
      <c r="E221" t="s">
        <v>59</v>
      </c>
      <c r="F221" t="s">
        <v>408</v>
      </c>
      <c r="G221" t="s">
        <v>177</v>
      </c>
      <c r="H221" t="s">
        <v>368</v>
      </c>
      <c r="J221" t="s">
        <v>178</v>
      </c>
      <c r="K221">
        <v>32</v>
      </c>
    </row>
    <row r="222" spans="1:19" x14ac:dyDescent="0.25">
      <c r="A222" t="s">
        <v>1044</v>
      </c>
      <c r="B222" t="s">
        <v>403</v>
      </c>
      <c r="C222" t="s">
        <v>350</v>
      </c>
      <c r="E222" t="s">
        <v>59</v>
      </c>
      <c r="F222" t="s">
        <v>409</v>
      </c>
      <c r="G222" t="s">
        <v>177</v>
      </c>
      <c r="H222" t="s">
        <v>371</v>
      </c>
      <c r="J222" t="s">
        <v>179</v>
      </c>
      <c r="K222">
        <v>33</v>
      </c>
    </row>
    <row r="223" spans="1:19" x14ac:dyDescent="0.25">
      <c r="A223" t="s">
        <v>1044</v>
      </c>
      <c r="B223" t="s">
        <v>403</v>
      </c>
      <c r="C223" t="s">
        <v>350</v>
      </c>
      <c r="E223" t="s">
        <v>141</v>
      </c>
      <c r="J223" t="s">
        <v>926</v>
      </c>
    </row>
    <row r="224" spans="1:19" x14ac:dyDescent="0.25">
      <c r="A224" t="s">
        <v>975</v>
      </c>
    </row>
    <row r="225" spans="1:15" x14ac:dyDescent="0.25">
      <c r="A225" t="s">
        <v>976</v>
      </c>
    </row>
    <row r="226" spans="1:15" x14ac:dyDescent="0.25">
      <c r="A226">
        <v>1</v>
      </c>
    </row>
    <row r="227" spans="1:15" x14ac:dyDescent="0.25">
      <c r="B227" s="3" t="s">
        <v>52</v>
      </c>
    </row>
    <row r="228" spans="1:15" x14ac:dyDescent="0.25">
      <c r="A228">
        <v>1</v>
      </c>
      <c r="B228" s="3" t="s">
        <v>1169</v>
      </c>
    </row>
    <row r="229" spans="1:15" x14ac:dyDescent="0.25">
      <c r="A229">
        <v>2</v>
      </c>
      <c r="B229" s="3" t="s">
        <v>1170</v>
      </c>
    </row>
    <row r="230" spans="1:15" x14ac:dyDescent="0.25">
      <c r="A230">
        <v>3</v>
      </c>
      <c r="B230" s="3" t="s">
        <v>1171</v>
      </c>
    </row>
    <row r="231" spans="1:15" x14ac:dyDescent="0.25">
      <c r="A231" t="s">
        <v>977</v>
      </c>
    </row>
    <row r="232" spans="1:15" x14ac:dyDescent="0.25">
      <c r="A232" t="s">
        <v>982</v>
      </c>
    </row>
    <row r="233" spans="1:15" x14ac:dyDescent="0.25">
      <c r="A233" t="s">
        <v>1044</v>
      </c>
      <c r="B233" t="s">
        <v>403</v>
      </c>
      <c r="C233" t="s">
        <v>60</v>
      </c>
      <c r="E233" t="s">
        <v>84</v>
      </c>
      <c r="F233" t="s">
        <v>434</v>
      </c>
      <c r="H233" t="s">
        <v>361</v>
      </c>
      <c r="J233" t="s">
        <v>333</v>
      </c>
      <c r="K233">
        <v>21</v>
      </c>
      <c r="N233" t="s">
        <v>362</v>
      </c>
    </row>
    <row r="234" spans="1:15" x14ac:dyDescent="0.25">
      <c r="A234" t="s">
        <v>1044</v>
      </c>
      <c r="B234" t="s">
        <v>403</v>
      </c>
      <c r="C234" t="s">
        <v>60</v>
      </c>
      <c r="E234" t="s">
        <v>342</v>
      </c>
      <c r="F234" t="s">
        <v>435</v>
      </c>
      <c r="G234" t="s">
        <v>364</v>
      </c>
      <c r="H234" t="s">
        <v>367</v>
      </c>
      <c r="J234" t="s">
        <v>12</v>
      </c>
    </row>
    <row r="235" spans="1:15" x14ac:dyDescent="0.25">
      <c r="A235" t="s">
        <v>1044</v>
      </c>
      <c r="B235" t="s">
        <v>403</v>
      </c>
      <c r="C235" t="s">
        <v>60</v>
      </c>
      <c r="D235" s="3" t="s">
        <v>80</v>
      </c>
      <c r="E235" t="s">
        <v>147</v>
      </c>
      <c r="F235" t="s">
        <v>402</v>
      </c>
      <c r="H235" t="s">
        <v>402</v>
      </c>
      <c r="J235" t="s">
        <v>17</v>
      </c>
      <c r="N235" t="s">
        <v>1051</v>
      </c>
      <c r="O235" t="s">
        <v>402</v>
      </c>
    </row>
    <row r="236" spans="1:15" x14ac:dyDescent="0.25">
      <c r="A236" t="s">
        <v>983</v>
      </c>
    </row>
    <row r="237" spans="1:15" x14ac:dyDescent="0.25">
      <c r="A237" t="s">
        <v>436</v>
      </c>
    </row>
    <row r="238" spans="1:15" x14ac:dyDescent="0.25">
      <c r="D238">
        <v>1</v>
      </c>
      <c r="E238" t="s">
        <v>10</v>
      </c>
      <c r="F238" s="3" t="s">
        <v>3</v>
      </c>
      <c r="G238" t="s">
        <v>2</v>
      </c>
      <c r="I238">
        <v>10</v>
      </c>
      <c r="J238">
        <v>0</v>
      </c>
      <c r="K238" t="s">
        <v>0</v>
      </c>
    </row>
    <row r="239" spans="1:15" x14ac:dyDescent="0.25">
      <c r="A239" t="s">
        <v>437</v>
      </c>
    </row>
    <row r="240" spans="1:15" x14ac:dyDescent="0.25">
      <c r="A240" t="s">
        <v>438</v>
      </c>
    </row>
    <row r="241" spans="1:23" x14ac:dyDescent="0.25">
      <c r="D241" s="3" t="s">
        <v>3</v>
      </c>
      <c r="E241">
        <v>1</v>
      </c>
      <c r="G241" t="b">
        <v>0</v>
      </c>
      <c r="H241" t="b">
        <v>1</v>
      </c>
      <c r="I241" t="b">
        <v>0</v>
      </c>
      <c r="J241" t="s">
        <v>2</v>
      </c>
      <c r="L241">
        <v>10</v>
      </c>
      <c r="M241">
        <v>0</v>
      </c>
      <c r="N241" t="b">
        <v>1</v>
      </c>
      <c r="O241" t="s">
        <v>0</v>
      </c>
      <c r="V241" t="b">
        <v>0</v>
      </c>
    </row>
    <row r="242" spans="1:23" x14ac:dyDescent="0.25">
      <c r="D242" s="3" t="s">
        <v>112</v>
      </c>
      <c r="E242">
        <v>2</v>
      </c>
      <c r="G242" t="b">
        <v>0</v>
      </c>
      <c r="H242" t="b">
        <v>0</v>
      </c>
      <c r="I242" t="b">
        <v>0</v>
      </c>
      <c r="J242" t="s">
        <v>113</v>
      </c>
      <c r="L242">
        <v>0</v>
      </c>
      <c r="N242" t="b">
        <v>0</v>
      </c>
      <c r="O242" t="s">
        <v>225</v>
      </c>
      <c r="V242" t="b">
        <v>0</v>
      </c>
    </row>
    <row r="243" spans="1:23" x14ac:dyDescent="0.25">
      <c r="D243" s="3" t="s">
        <v>115</v>
      </c>
      <c r="E243">
        <v>3</v>
      </c>
      <c r="G243" t="b">
        <v>1</v>
      </c>
      <c r="H243" t="b">
        <v>0</v>
      </c>
      <c r="I243" t="b">
        <v>0</v>
      </c>
      <c r="J243" t="s">
        <v>6</v>
      </c>
      <c r="K243">
        <v>50</v>
      </c>
      <c r="N243" t="b">
        <v>0</v>
      </c>
      <c r="O243" t="s">
        <v>226</v>
      </c>
      <c r="V243" t="b">
        <v>0</v>
      </c>
    </row>
    <row r="244" spans="1:23" x14ac:dyDescent="0.25">
      <c r="D244" s="3" t="s">
        <v>192</v>
      </c>
      <c r="E244">
        <v>4</v>
      </c>
      <c r="G244" t="b">
        <v>1</v>
      </c>
      <c r="H244" t="b">
        <v>0</v>
      </c>
      <c r="I244" t="b">
        <v>0</v>
      </c>
      <c r="J244" t="s">
        <v>113</v>
      </c>
      <c r="L244">
        <v>0</v>
      </c>
      <c r="N244" t="b">
        <v>0</v>
      </c>
      <c r="O244" t="s">
        <v>197</v>
      </c>
      <c r="V244" t="b">
        <v>0</v>
      </c>
    </row>
    <row r="245" spans="1:23" x14ac:dyDescent="0.25">
      <c r="D245" s="3" t="s">
        <v>193</v>
      </c>
      <c r="E245">
        <v>5</v>
      </c>
      <c r="G245" t="b">
        <v>1</v>
      </c>
      <c r="H245" t="b">
        <v>0</v>
      </c>
      <c r="I245" t="b">
        <v>0</v>
      </c>
      <c r="J245" t="s">
        <v>113</v>
      </c>
      <c r="L245">
        <v>0</v>
      </c>
      <c r="N245" t="b">
        <v>0</v>
      </c>
      <c r="O245" t="s">
        <v>198</v>
      </c>
      <c r="V245" t="b">
        <v>0</v>
      </c>
    </row>
    <row r="246" spans="1:23" x14ac:dyDescent="0.25">
      <c r="D246" s="3" t="s">
        <v>194</v>
      </c>
      <c r="E246">
        <v>6</v>
      </c>
      <c r="G246" t="b">
        <v>1</v>
      </c>
      <c r="H246" t="b">
        <v>0</v>
      </c>
      <c r="I246" t="b">
        <v>0</v>
      </c>
      <c r="J246" t="s">
        <v>113</v>
      </c>
      <c r="L246">
        <v>0</v>
      </c>
      <c r="N246" t="b">
        <v>0</v>
      </c>
      <c r="O246" t="s">
        <v>199</v>
      </c>
      <c r="V246" t="b">
        <v>0</v>
      </c>
    </row>
    <row r="247" spans="1:23" x14ac:dyDescent="0.25">
      <c r="D247" s="3" t="s">
        <v>240</v>
      </c>
      <c r="E247">
        <v>7</v>
      </c>
      <c r="G247" t="b">
        <v>0</v>
      </c>
      <c r="H247" t="b">
        <v>0</v>
      </c>
      <c r="I247" t="b">
        <v>0</v>
      </c>
      <c r="J247" t="s">
        <v>6</v>
      </c>
      <c r="K247">
        <v>20</v>
      </c>
      <c r="N247" t="b">
        <v>0</v>
      </c>
      <c r="O247" t="s">
        <v>163</v>
      </c>
      <c r="V247" t="b">
        <v>0</v>
      </c>
    </row>
    <row r="248" spans="1:23" x14ac:dyDescent="0.25">
      <c r="D248" s="3" t="s">
        <v>121</v>
      </c>
      <c r="E248">
        <v>8</v>
      </c>
      <c r="G248" t="b">
        <v>1</v>
      </c>
      <c r="H248" t="b">
        <v>0</v>
      </c>
      <c r="I248" t="b">
        <v>1</v>
      </c>
      <c r="N248" t="b">
        <v>0</v>
      </c>
      <c r="O248" t="s">
        <v>296</v>
      </c>
      <c r="V248" t="b">
        <v>0</v>
      </c>
    </row>
    <row r="249" spans="1:23" x14ac:dyDescent="0.25">
      <c r="D249" s="3" t="s">
        <v>223</v>
      </c>
      <c r="E249">
        <v>9</v>
      </c>
      <c r="G249" t="b">
        <v>1</v>
      </c>
      <c r="H249" t="b">
        <v>0</v>
      </c>
      <c r="I249" t="b">
        <v>1</v>
      </c>
      <c r="N249" t="b">
        <v>0</v>
      </c>
      <c r="O249" t="s">
        <v>227</v>
      </c>
      <c r="V249" t="b">
        <v>0</v>
      </c>
    </row>
    <row r="250" spans="1:23" x14ac:dyDescent="0.25">
      <c r="D250" s="3" t="s">
        <v>68</v>
      </c>
      <c r="E250">
        <v>10</v>
      </c>
      <c r="G250" t="b">
        <v>1</v>
      </c>
      <c r="H250" t="b">
        <v>0</v>
      </c>
      <c r="I250" t="b">
        <v>1</v>
      </c>
      <c r="N250" t="b">
        <v>0</v>
      </c>
      <c r="O250" t="s">
        <v>167</v>
      </c>
      <c r="V250" t="b">
        <v>0</v>
      </c>
    </row>
    <row r="251" spans="1:23" x14ac:dyDescent="0.25">
      <c r="D251" s="3" t="s">
        <v>224</v>
      </c>
      <c r="E251">
        <v>11</v>
      </c>
      <c r="G251" t="b">
        <v>1</v>
      </c>
      <c r="H251" t="b">
        <v>0</v>
      </c>
      <c r="I251" t="b">
        <v>1</v>
      </c>
      <c r="N251" t="b">
        <v>0</v>
      </c>
      <c r="O251" t="s">
        <v>228</v>
      </c>
      <c r="V251" t="b">
        <v>0</v>
      </c>
    </row>
    <row r="252" spans="1:23" x14ac:dyDescent="0.25">
      <c r="D252" s="3" t="s">
        <v>184</v>
      </c>
      <c r="E252">
        <v>12</v>
      </c>
      <c r="G252" t="b">
        <v>1</v>
      </c>
      <c r="H252" t="b">
        <v>0</v>
      </c>
      <c r="I252" t="b">
        <v>1</v>
      </c>
      <c r="N252" t="b">
        <v>0</v>
      </c>
      <c r="O252" t="s">
        <v>210</v>
      </c>
      <c r="V252" t="b">
        <v>0</v>
      </c>
    </row>
    <row r="253" spans="1:23" x14ac:dyDescent="0.25">
      <c r="D253" s="3" t="s">
        <v>67</v>
      </c>
      <c r="E253">
        <v>13</v>
      </c>
      <c r="G253" t="b">
        <v>1</v>
      </c>
      <c r="H253" t="b">
        <v>0</v>
      </c>
      <c r="I253" t="b">
        <v>1</v>
      </c>
      <c r="N253" t="b">
        <v>0</v>
      </c>
      <c r="O253" t="s">
        <v>166</v>
      </c>
      <c r="V253" t="b">
        <v>0</v>
      </c>
    </row>
    <row r="254" spans="1:23" x14ac:dyDescent="0.25">
      <c r="A254" t="s">
        <v>439</v>
      </c>
    </row>
    <row r="255" spans="1:23" x14ac:dyDescent="0.25">
      <c r="A255" t="s">
        <v>1018</v>
      </c>
    </row>
    <row r="256" spans="1:23" x14ac:dyDescent="0.25">
      <c r="D256" s="3" t="s">
        <v>3</v>
      </c>
      <c r="E256">
        <v>1</v>
      </c>
      <c r="G256" t="b">
        <v>0</v>
      </c>
      <c r="H256" t="b">
        <v>0</v>
      </c>
      <c r="I256" t="b">
        <v>0</v>
      </c>
      <c r="J256" t="s">
        <v>2</v>
      </c>
      <c r="L256">
        <v>10</v>
      </c>
      <c r="M256">
        <v>0</v>
      </c>
      <c r="N256" t="b">
        <v>1</v>
      </c>
      <c r="O256" t="s">
        <v>0</v>
      </c>
      <c r="V256" t="b">
        <v>0</v>
      </c>
      <c r="W256" t="b">
        <v>1</v>
      </c>
    </row>
    <row r="257" spans="1:24" x14ac:dyDescent="0.25">
      <c r="D257" s="3" t="s">
        <v>82</v>
      </c>
      <c r="E257">
        <v>2</v>
      </c>
      <c r="G257" t="b">
        <v>0</v>
      </c>
      <c r="H257" t="b">
        <v>0</v>
      </c>
      <c r="I257" t="b">
        <v>0</v>
      </c>
      <c r="J257" t="s">
        <v>6</v>
      </c>
      <c r="K257">
        <v>255</v>
      </c>
      <c r="N257" t="b">
        <v>0</v>
      </c>
      <c r="O257" t="s">
        <v>205</v>
      </c>
      <c r="V257" t="b">
        <v>1</v>
      </c>
      <c r="W257" t="b">
        <v>1</v>
      </c>
    </row>
    <row r="258" spans="1:24" x14ac:dyDescent="0.25">
      <c r="A258" t="s">
        <v>1019</v>
      </c>
    </row>
    <row r="259" spans="1:24" x14ac:dyDescent="0.25">
      <c r="A259" t="s">
        <v>984</v>
      </c>
    </row>
    <row r="260" spans="1:24" x14ac:dyDescent="0.25">
      <c r="D260" s="3" t="s">
        <v>3</v>
      </c>
      <c r="E260">
        <v>1</v>
      </c>
      <c r="G260" t="b">
        <v>1</v>
      </c>
      <c r="H260" t="b">
        <v>0</v>
      </c>
      <c r="I260" t="b">
        <v>1</v>
      </c>
      <c r="N260" t="b">
        <v>0</v>
      </c>
      <c r="O260" t="s">
        <v>0</v>
      </c>
      <c r="T260" t="b">
        <v>0</v>
      </c>
      <c r="V260" t="b">
        <v>0</v>
      </c>
      <c r="W260" t="b">
        <v>1</v>
      </c>
    </row>
    <row r="261" spans="1:24" x14ac:dyDescent="0.25">
      <c r="D261" s="3" t="s">
        <v>8</v>
      </c>
      <c r="E261">
        <v>2</v>
      </c>
      <c r="G261" t="b">
        <v>1</v>
      </c>
      <c r="H261" t="b">
        <v>0</v>
      </c>
      <c r="I261" t="b">
        <v>1</v>
      </c>
      <c r="N261" t="b">
        <v>0</v>
      </c>
      <c r="O261" t="s">
        <v>237</v>
      </c>
      <c r="T261" t="b">
        <v>0</v>
      </c>
      <c r="V261" t="b">
        <v>0</v>
      </c>
      <c r="W261" t="b">
        <v>1</v>
      </c>
    </row>
    <row r="262" spans="1:24" x14ac:dyDescent="0.25">
      <c r="D262" s="3" t="s">
        <v>4</v>
      </c>
      <c r="E262">
        <v>3</v>
      </c>
      <c r="G262" t="b">
        <v>1</v>
      </c>
      <c r="H262" t="b">
        <v>0</v>
      </c>
      <c r="I262" t="b">
        <v>1</v>
      </c>
      <c r="N262" t="b">
        <v>0</v>
      </c>
      <c r="O262" t="s">
        <v>204</v>
      </c>
      <c r="Q262" t="s">
        <v>403</v>
      </c>
      <c r="R262" t="s">
        <v>51</v>
      </c>
      <c r="S262" t="s">
        <v>12</v>
      </c>
      <c r="T262" t="b">
        <v>0</v>
      </c>
      <c r="V262" t="b">
        <v>0</v>
      </c>
      <c r="W262" t="b">
        <v>1</v>
      </c>
    </row>
    <row r="263" spans="1:24" x14ac:dyDescent="0.25">
      <c r="D263" s="3" t="s">
        <v>5</v>
      </c>
      <c r="E263">
        <v>4</v>
      </c>
      <c r="G263" t="b">
        <v>1</v>
      </c>
      <c r="H263" t="b">
        <v>0</v>
      </c>
      <c r="I263" t="b">
        <v>1</v>
      </c>
      <c r="N263" t="b">
        <v>0</v>
      </c>
      <c r="O263" t="s">
        <v>203</v>
      </c>
      <c r="Q263" t="s">
        <v>403</v>
      </c>
      <c r="R263" t="s">
        <v>54</v>
      </c>
      <c r="S263" t="s">
        <v>12</v>
      </c>
      <c r="T263" t="b">
        <v>0</v>
      </c>
      <c r="V263" t="b">
        <v>0</v>
      </c>
      <c r="W263" t="b">
        <v>1</v>
      </c>
      <c r="X263" t="s">
        <v>400</v>
      </c>
    </row>
    <row r="264" spans="1:24" x14ac:dyDescent="0.25">
      <c r="D264" s="3" t="s">
        <v>1</v>
      </c>
      <c r="E264">
        <v>5</v>
      </c>
      <c r="G264" t="b">
        <v>1</v>
      </c>
      <c r="H264" t="b">
        <v>0</v>
      </c>
      <c r="I264" t="b">
        <v>1</v>
      </c>
      <c r="N264" t="b">
        <v>0</v>
      </c>
      <c r="O264" t="s">
        <v>201</v>
      </c>
      <c r="Q264" t="s">
        <v>403</v>
      </c>
      <c r="R264" t="s">
        <v>53</v>
      </c>
      <c r="S264" t="s">
        <v>12</v>
      </c>
      <c r="T264" t="b">
        <v>0</v>
      </c>
      <c r="V264" t="b">
        <v>0</v>
      </c>
      <c r="W264" t="b">
        <v>1</v>
      </c>
      <c r="X264" t="s">
        <v>401</v>
      </c>
    </row>
    <row r="265" spans="1:24" x14ac:dyDescent="0.25">
      <c r="D265" s="3" t="s">
        <v>183</v>
      </c>
      <c r="E265">
        <v>6</v>
      </c>
      <c r="G265" t="b">
        <v>1</v>
      </c>
      <c r="H265" t="b">
        <v>0</v>
      </c>
      <c r="I265" t="b">
        <v>1</v>
      </c>
      <c r="N265" t="b">
        <v>0</v>
      </c>
      <c r="O265" t="s">
        <v>200</v>
      </c>
      <c r="T265" t="b">
        <v>0</v>
      </c>
      <c r="V265" t="b">
        <v>0</v>
      </c>
      <c r="W265" t="b">
        <v>1</v>
      </c>
    </row>
    <row r="266" spans="1:24" x14ac:dyDescent="0.25">
      <c r="D266" s="3" t="s">
        <v>69</v>
      </c>
      <c r="E266">
        <v>7</v>
      </c>
      <c r="G266" t="b">
        <v>1</v>
      </c>
      <c r="H266" t="b">
        <v>0</v>
      </c>
      <c r="I266" t="b">
        <v>1</v>
      </c>
      <c r="N266" t="b">
        <v>0</v>
      </c>
      <c r="O266" t="s">
        <v>202</v>
      </c>
      <c r="T266" t="b">
        <v>0</v>
      </c>
      <c r="V266" t="b">
        <v>0</v>
      </c>
      <c r="W266" t="b">
        <v>1</v>
      </c>
    </row>
    <row r="267" spans="1:24" x14ac:dyDescent="0.25">
      <c r="D267" s="3" t="s">
        <v>70</v>
      </c>
      <c r="E267">
        <v>8</v>
      </c>
      <c r="G267" t="b">
        <v>1</v>
      </c>
      <c r="H267" t="b">
        <v>0</v>
      </c>
      <c r="I267" t="b">
        <v>1</v>
      </c>
      <c r="N267" t="b">
        <v>0</v>
      </c>
      <c r="O267" t="s">
        <v>99</v>
      </c>
      <c r="T267" t="b">
        <v>0</v>
      </c>
      <c r="V267" t="b">
        <v>0</v>
      </c>
      <c r="W267" t="b">
        <v>1</v>
      </c>
    </row>
    <row r="268" spans="1:24" x14ac:dyDescent="0.25">
      <c r="A268" t="s">
        <v>985</v>
      </c>
    </row>
    <row r="269" spans="1:24" x14ac:dyDescent="0.25">
      <c r="A269" t="s">
        <v>986</v>
      </c>
    </row>
    <row r="270" spans="1:24" x14ac:dyDescent="0.25">
      <c r="D270">
        <v>1</v>
      </c>
      <c r="E270" t="s">
        <v>10</v>
      </c>
      <c r="F270" s="3" t="s">
        <v>4</v>
      </c>
      <c r="G270" t="s">
        <v>2</v>
      </c>
      <c r="I270">
        <v>10</v>
      </c>
      <c r="J270">
        <v>0</v>
      </c>
      <c r="K270" t="s">
        <v>204</v>
      </c>
      <c r="M270" t="s">
        <v>403</v>
      </c>
      <c r="N270" t="s">
        <v>51</v>
      </c>
      <c r="O270" t="s">
        <v>12</v>
      </c>
      <c r="S270" t="b">
        <v>1</v>
      </c>
    </row>
    <row r="271" spans="1:24" x14ac:dyDescent="0.25">
      <c r="D271">
        <v>2</v>
      </c>
      <c r="E271" t="s">
        <v>10</v>
      </c>
      <c r="F271" s="3" t="s">
        <v>5</v>
      </c>
      <c r="G271" t="s">
        <v>2</v>
      </c>
      <c r="I271">
        <v>10</v>
      </c>
      <c r="J271">
        <v>0</v>
      </c>
      <c r="K271" t="s">
        <v>203</v>
      </c>
      <c r="M271" t="s">
        <v>403</v>
      </c>
      <c r="N271" t="s">
        <v>54</v>
      </c>
      <c r="O271" t="s">
        <v>12</v>
      </c>
      <c r="R271" t="s">
        <v>400</v>
      </c>
      <c r="S271" t="b">
        <v>1</v>
      </c>
    </row>
    <row r="272" spans="1:24" x14ac:dyDescent="0.25">
      <c r="D272">
        <v>3</v>
      </c>
      <c r="E272" t="s">
        <v>10</v>
      </c>
      <c r="F272" s="3" t="s">
        <v>1</v>
      </c>
      <c r="G272" t="s">
        <v>2</v>
      </c>
      <c r="I272">
        <v>10</v>
      </c>
      <c r="J272">
        <v>0</v>
      </c>
      <c r="K272" t="s">
        <v>201</v>
      </c>
      <c r="M272" t="s">
        <v>403</v>
      </c>
      <c r="N272" t="s">
        <v>53</v>
      </c>
      <c r="O272" t="s">
        <v>12</v>
      </c>
      <c r="R272" t="s">
        <v>401</v>
      </c>
      <c r="S272" t="b">
        <v>1</v>
      </c>
    </row>
    <row r="273" spans="1:19" x14ac:dyDescent="0.25">
      <c r="D273">
        <v>4</v>
      </c>
      <c r="E273" t="s">
        <v>10</v>
      </c>
      <c r="F273" s="3" t="s">
        <v>80</v>
      </c>
      <c r="G273" t="s">
        <v>2</v>
      </c>
      <c r="I273">
        <v>10</v>
      </c>
      <c r="J273">
        <v>0</v>
      </c>
      <c r="K273" t="s">
        <v>205</v>
      </c>
      <c r="M273" t="s">
        <v>403</v>
      </c>
      <c r="N273" t="s">
        <v>62</v>
      </c>
      <c r="O273" t="s">
        <v>17</v>
      </c>
      <c r="P273" t="s">
        <v>81</v>
      </c>
      <c r="R273" t="s">
        <v>402</v>
      </c>
      <c r="S273" t="b">
        <v>1</v>
      </c>
    </row>
    <row r="274" spans="1:19" x14ac:dyDescent="0.25">
      <c r="A274" t="s">
        <v>987</v>
      </c>
    </row>
    <row r="275" spans="1:19" x14ac:dyDescent="0.25">
      <c r="A275" t="s">
        <v>988</v>
      </c>
    </row>
    <row r="276" spans="1:19" x14ac:dyDescent="0.25">
      <c r="A276" t="s">
        <v>1044</v>
      </c>
      <c r="B276" t="s">
        <v>403</v>
      </c>
      <c r="C276" t="s">
        <v>66</v>
      </c>
      <c r="E276" t="s">
        <v>11</v>
      </c>
      <c r="F276" t="s">
        <v>442</v>
      </c>
      <c r="H276" t="s">
        <v>442</v>
      </c>
      <c r="J276" t="s">
        <v>12</v>
      </c>
    </row>
    <row r="277" spans="1:19" x14ac:dyDescent="0.25">
      <c r="A277" t="s">
        <v>1044</v>
      </c>
      <c r="B277" t="s">
        <v>403</v>
      </c>
      <c r="C277" t="s">
        <v>66</v>
      </c>
      <c r="E277" t="s">
        <v>84</v>
      </c>
      <c r="F277" t="s">
        <v>443</v>
      </c>
      <c r="G277" t="s">
        <v>169</v>
      </c>
      <c r="H277" t="s">
        <v>353</v>
      </c>
      <c r="J277" t="s">
        <v>12</v>
      </c>
      <c r="K277">
        <v>11</v>
      </c>
      <c r="L277" s="3" t="s">
        <v>85</v>
      </c>
    </row>
    <row r="278" spans="1:19" x14ac:dyDescent="0.25">
      <c r="A278" t="s">
        <v>1044</v>
      </c>
      <c r="B278" t="s">
        <v>403</v>
      </c>
      <c r="C278" t="s">
        <v>66</v>
      </c>
      <c r="E278" t="s">
        <v>84</v>
      </c>
      <c r="F278" t="s">
        <v>444</v>
      </c>
      <c r="G278" t="s">
        <v>169</v>
      </c>
      <c r="H278" t="s">
        <v>354</v>
      </c>
      <c r="J278" t="s">
        <v>12</v>
      </c>
      <c r="K278">
        <v>12</v>
      </c>
      <c r="L278" s="3" t="s">
        <v>85</v>
      </c>
    </row>
    <row r="279" spans="1:19" x14ac:dyDescent="0.25">
      <c r="A279" t="s">
        <v>1044</v>
      </c>
      <c r="B279" t="s">
        <v>403</v>
      </c>
      <c r="C279" t="s">
        <v>66</v>
      </c>
      <c r="E279" t="s">
        <v>84</v>
      </c>
      <c r="F279" t="s">
        <v>1086</v>
      </c>
      <c r="H279" t="s">
        <v>1086</v>
      </c>
      <c r="J279" t="s">
        <v>181</v>
      </c>
      <c r="K279">
        <v>20</v>
      </c>
    </row>
    <row r="280" spans="1:19" x14ac:dyDescent="0.25">
      <c r="A280" t="s">
        <v>1044</v>
      </c>
      <c r="B280" t="s">
        <v>403</v>
      </c>
      <c r="C280" t="s">
        <v>66</v>
      </c>
      <c r="E280" t="s">
        <v>84</v>
      </c>
      <c r="F280" t="s">
        <v>434</v>
      </c>
      <c r="H280" t="s">
        <v>361</v>
      </c>
      <c r="J280" t="s">
        <v>333</v>
      </c>
      <c r="K280">
        <v>21</v>
      </c>
      <c r="N280" t="s">
        <v>360</v>
      </c>
    </row>
    <row r="281" spans="1:19" x14ac:dyDescent="0.25">
      <c r="A281" t="s">
        <v>1044</v>
      </c>
      <c r="B281" t="s">
        <v>403</v>
      </c>
      <c r="C281" t="s">
        <v>66</v>
      </c>
      <c r="E281" t="s">
        <v>141</v>
      </c>
      <c r="J281" t="s">
        <v>926</v>
      </c>
    </row>
    <row r="282" spans="1:19" x14ac:dyDescent="0.25">
      <c r="A282" t="s">
        <v>989</v>
      </c>
    </row>
    <row r="283" spans="1:19" x14ac:dyDescent="0.25">
      <c r="A283" t="s">
        <v>445</v>
      </c>
    </row>
    <row r="284" spans="1:19" x14ac:dyDescent="0.25">
      <c r="D284">
        <v>1</v>
      </c>
      <c r="E284" t="s">
        <v>10</v>
      </c>
      <c r="F284" s="3" t="s">
        <v>3</v>
      </c>
      <c r="G284" t="s">
        <v>2</v>
      </c>
      <c r="I284">
        <v>10</v>
      </c>
      <c r="J284">
        <v>0</v>
      </c>
      <c r="K284" t="s">
        <v>3</v>
      </c>
    </row>
    <row r="285" spans="1:19" x14ac:dyDescent="0.25">
      <c r="D285">
        <v>2</v>
      </c>
      <c r="E285" t="s">
        <v>10</v>
      </c>
      <c r="F285" s="3" t="s">
        <v>13</v>
      </c>
      <c r="G285" t="s">
        <v>6</v>
      </c>
      <c r="H285">
        <v>255</v>
      </c>
      <c r="K285" t="s">
        <v>13</v>
      </c>
      <c r="Q285">
        <v>0</v>
      </c>
    </row>
    <row r="286" spans="1:19" x14ac:dyDescent="0.25">
      <c r="D286">
        <v>3</v>
      </c>
      <c r="E286" t="s">
        <v>10</v>
      </c>
      <c r="F286" s="3" t="s">
        <v>14</v>
      </c>
      <c r="G286" t="s">
        <v>6</v>
      </c>
      <c r="H286">
        <v>255</v>
      </c>
      <c r="K286" t="s">
        <v>14</v>
      </c>
      <c r="Q286">
        <v>0</v>
      </c>
    </row>
    <row r="287" spans="1:19" x14ac:dyDescent="0.25">
      <c r="D287">
        <v>4</v>
      </c>
      <c r="E287" t="s">
        <v>10</v>
      </c>
      <c r="F287" s="3" t="s">
        <v>15</v>
      </c>
      <c r="G287" t="s">
        <v>7</v>
      </c>
      <c r="I287">
        <v>53</v>
      </c>
      <c r="K287" t="s">
        <v>15</v>
      </c>
    </row>
    <row r="288" spans="1:19" x14ac:dyDescent="0.25">
      <c r="D288">
        <v>5</v>
      </c>
      <c r="E288" t="s">
        <v>10</v>
      </c>
      <c r="F288" s="3" t="s">
        <v>80</v>
      </c>
      <c r="G288" t="s">
        <v>2</v>
      </c>
      <c r="I288">
        <v>10</v>
      </c>
      <c r="J288">
        <v>0</v>
      </c>
      <c r="K288" t="s">
        <v>80</v>
      </c>
    </row>
    <row r="289" spans="1:15" x14ac:dyDescent="0.25">
      <c r="A289" t="s">
        <v>446</v>
      </c>
    </row>
    <row r="290" spans="1:15" x14ac:dyDescent="0.25">
      <c r="A290" t="s">
        <v>447</v>
      </c>
    </row>
    <row r="291" spans="1:15" x14ac:dyDescent="0.25">
      <c r="D291">
        <v>1</v>
      </c>
      <c r="E291" t="s">
        <v>10</v>
      </c>
      <c r="F291" s="3" t="s">
        <v>4</v>
      </c>
      <c r="G291" t="s">
        <v>2</v>
      </c>
      <c r="I291">
        <v>10</v>
      </c>
      <c r="J291">
        <v>0</v>
      </c>
      <c r="K291" t="s">
        <v>4</v>
      </c>
      <c r="M291" t="s">
        <v>403</v>
      </c>
      <c r="N291" t="s">
        <v>51</v>
      </c>
      <c r="O291" t="s">
        <v>12</v>
      </c>
    </row>
    <row r="292" spans="1:15" x14ac:dyDescent="0.25">
      <c r="D292">
        <v>2</v>
      </c>
      <c r="E292" t="s">
        <v>10</v>
      </c>
      <c r="F292" s="3" t="s">
        <v>5</v>
      </c>
      <c r="G292" t="s">
        <v>2</v>
      </c>
      <c r="I292">
        <v>10</v>
      </c>
      <c r="J292">
        <v>0</v>
      </c>
      <c r="K292" t="s">
        <v>5</v>
      </c>
      <c r="M292" t="s">
        <v>403</v>
      </c>
      <c r="N292" t="s">
        <v>54</v>
      </c>
      <c r="O292" t="s">
        <v>12</v>
      </c>
    </row>
    <row r="293" spans="1:15" x14ac:dyDescent="0.25">
      <c r="D293">
        <v>3</v>
      </c>
      <c r="E293" t="s">
        <v>10</v>
      </c>
      <c r="F293" s="3" t="s">
        <v>1</v>
      </c>
      <c r="G293" t="s">
        <v>2</v>
      </c>
      <c r="I293">
        <v>10</v>
      </c>
      <c r="J293">
        <v>0</v>
      </c>
      <c r="K293" t="s">
        <v>1</v>
      </c>
      <c r="M293" t="s">
        <v>403</v>
      </c>
      <c r="N293" t="s">
        <v>53</v>
      </c>
      <c r="O293" t="s">
        <v>12</v>
      </c>
    </row>
    <row r="294" spans="1:15" x14ac:dyDescent="0.25">
      <c r="D294">
        <v>4</v>
      </c>
      <c r="E294" t="s">
        <v>10</v>
      </c>
      <c r="F294" s="3" t="s">
        <v>69</v>
      </c>
      <c r="G294" t="s">
        <v>6</v>
      </c>
      <c r="H294">
        <v>255</v>
      </c>
      <c r="K294" t="s">
        <v>69</v>
      </c>
    </row>
    <row r="295" spans="1:15" x14ac:dyDescent="0.25">
      <c r="A295" t="s">
        <v>448</v>
      </c>
    </row>
    <row r="296" spans="1:15" x14ac:dyDescent="0.25">
      <c r="A296" t="s">
        <v>449</v>
      </c>
    </row>
    <row r="297" spans="1:15" x14ac:dyDescent="0.25">
      <c r="D297">
        <v>1</v>
      </c>
      <c r="E297" t="s">
        <v>10</v>
      </c>
      <c r="F297" s="3" t="s">
        <v>3</v>
      </c>
      <c r="G297" t="s">
        <v>2</v>
      </c>
      <c r="I297">
        <v>10</v>
      </c>
      <c r="J297">
        <v>0</v>
      </c>
      <c r="K297" t="s">
        <v>3</v>
      </c>
    </row>
    <row r="298" spans="1:15" x14ac:dyDescent="0.25">
      <c r="D298">
        <v>2</v>
      </c>
      <c r="E298" t="s">
        <v>10</v>
      </c>
      <c r="F298" s="3" t="s">
        <v>9</v>
      </c>
      <c r="G298" t="s">
        <v>6</v>
      </c>
      <c r="H298">
        <v>255</v>
      </c>
      <c r="K298" t="s">
        <v>9</v>
      </c>
    </row>
    <row r="299" spans="1:15" x14ac:dyDescent="0.25">
      <c r="A299" t="s">
        <v>450</v>
      </c>
    </row>
    <row r="300" spans="1:15" x14ac:dyDescent="0.25">
      <c r="A300" t="s">
        <v>990</v>
      </c>
    </row>
    <row r="302" spans="1:15" x14ac:dyDescent="0.25">
      <c r="B302" s="3" t="s">
        <v>52</v>
      </c>
    </row>
    <row r="303" spans="1:15" x14ac:dyDescent="0.25">
      <c r="A303">
        <v>2</v>
      </c>
      <c r="B303" s="3" t="s">
        <v>20</v>
      </c>
    </row>
    <row r="304" spans="1:15" x14ac:dyDescent="0.25">
      <c r="A304">
        <v>3</v>
      </c>
      <c r="B304" s="3" t="s">
        <v>37</v>
      </c>
    </row>
    <row r="305" spans="1:24" x14ac:dyDescent="0.25">
      <c r="A305" t="s">
        <v>991</v>
      </c>
    </row>
    <row r="306" spans="1:24" x14ac:dyDescent="0.25">
      <c r="A306" t="s">
        <v>992</v>
      </c>
    </row>
    <row r="308" spans="1:24" x14ac:dyDescent="0.25">
      <c r="B308" s="3" t="s">
        <v>52</v>
      </c>
    </row>
    <row r="309" spans="1:24" x14ac:dyDescent="0.25">
      <c r="A309">
        <v>1</v>
      </c>
      <c r="B309" s="3" t="s">
        <v>83</v>
      </c>
    </row>
    <row r="310" spans="1:24" x14ac:dyDescent="0.25">
      <c r="A310" t="s">
        <v>993</v>
      </c>
    </row>
    <row r="311" spans="1:24" x14ac:dyDescent="0.25">
      <c r="A311" t="s">
        <v>1004</v>
      </c>
    </row>
    <row r="312" spans="1:24" x14ac:dyDescent="0.25">
      <c r="D312" s="3" t="s">
        <v>3</v>
      </c>
      <c r="E312">
        <v>1</v>
      </c>
      <c r="G312" t="b">
        <v>0</v>
      </c>
      <c r="H312" t="b">
        <v>1</v>
      </c>
      <c r="I312" t="b">
        <v>0</v>
      </c>
      <c r="J312" t="s">
        <v>2</v>
      </c>
      <c r="L312">
        <v>10</v>
      </c>
      <c r="M312">
        <v>0</v>
      </c>
      <c r="N312" t="b">
        <v>1</v>
      </c>
      <c r="O312" t="s">
        <v>0</v>
      </c>
      <c r="V312" t="b">
        <v>0</v>
      </c>
      <c r="W312" t="b">
        <v>1</v>
      </c>
    </row>
    <row r="313" spans="1:24" x14ac:dyDescent="0.25">
      <c r="D313" s="3" t="s">
        <v>300</v>
      </c>
      <c r="E313">
        <v>2</v>
      </c>
      <c r="G313" t="b">
        <v>1</v>
      </c>
      <c r="H313" t="b">
        <v>0</v>
      </c>
      <c r="I313" t="b">
        <v>1</v>
      </c>
      <c r="J313" t="s">
        <v>113</v>
      </c>
      <c r="L313">
        <v>0</v>
      </c>
      <c r="N313" t="b">
        <v>0</v>
      </c>
      <c r="O313" t="s">
        <v>355</v>
      </c>
      <c r="V313" t="b">
        <v>0</v>
      </c>
      <c r="W313" t="b">
        <v>1</v>
      </c>
    </row>
    <row r="314" spans="1:24" x14ac:dyDescent="0.25">
      <c r="D314" s="3" t="s">
        <v>112</v>
      </c>
      <c r="E314">
        <v>3</v>
      </c>
      <c r="G314" t="b">
        <v>0</v>
      </c>
      <c r="H314" t="b">
        <v>0</v>
      </c>
      <c r="I314" t="b">
        <v>0</v>
      </c>
      <c r="J314" t="s">
        <v>113</v>
      </c>
      <c r="L314">
        <v>0</v>
      </c>
      <c r="N314" t="b">
        <v>0</v>
      </c>
      <c r="O314" t="s">
        <v>225</v>
      </c>
      <c r="V314" t="b">
        <v>0</v>
      </c>
      <c r="W314" t="b">
        <v>1</v>
      </c>
    </row>
    <row r="315" spans="1:24" x14ac:dyDescent="0.25">
      <c r="D315" s="3" t="s">
        <v>115</v>
      </c>
      <c r="E315">
        <v>4</v>
      </c>
      <c r="G315" t="b">
        <v>1</v>
      </c>
      <c r="H315" t="b">
        <v>0</v>
      </c>
      <c r="I315" t="b">
        <v>0</v>
      </c>
      <c r="J315" t="s">
        <v>6</v>
      </c>
      <c r="K315">
        <v>50</v>
      </c>
      <c r="N315" t="b">
        <v>0</v>
      </c>
      <c r="O315" t="s">
        <v>226</v>
      </c>
      <c r="V315" t="b">
        <v>0</v>
      </c>
      <c r="W315" t="b">
        <v>1</v>
      </c>
    </row>
    <row r="316" spans="1:24" x14ac:dyDescent="0.25">
      <c r="D316" s="3" t="s">
        <v>192</v>
      </c>
      <c r="E316">
        <v>5</v>
      </c>
      <c r="G316" t="b">
        <v>1</v>
      </c>
      <c r="H316" t="b">
        <v>0</v>
      </c>
      <c r="I316" t="b">
        <v>0</v>
      </c>
      <c r="J316" t="s">
        <v>113</v>
      </c>
      <c r="L316">
        <v>0</v>
      </c>
      <c r="N316" t="b">
        <v>0</v>
      </c>
      <c r="O316" t="s">
        <v>197</v>
      </c>
      <c r="V316" t="b">
        <v>0</v>
      </c>
      <c r="W316" t="b">
        <v>1</v>
      </c>
    </row>
    <row r="317" spans="1:24" x14ac:dyDescent="0.25">
      <c r="D317" s="3" t="s">
        <v>193</v>
      </c>
      <c r="E317">
        <v>6</v>
      </c>
      <c r="G317" t="b">
        <v>1</v>
      </c>
      <c r="H317" t="b">
        <v>0</v>
      </c>
      <c r="I317" t="b">
        <v>0</v>
      </c>
      <c r="J317" t="s">
        <v>113</v>
      </c>
      <c r="L317">
        <v>0</v>
      </c>
      <c r="N317" t="b">
        <v>0</v>
      </c>
      <c r="O317" t="s">
        <v>198</v>
      </c>
      <c r="V317" t="b">
        <v>0</v>
      </c>
      <c r="W317" t="b">
        <v>1</v>
      </c>
    </row>
    <row r="318" spans="1:24" x14ac:dyDescent="0.25">
      <c r="D318" s="3" t="s">
        <v>194</v>
      </c>
      <c r="E318">
        <v>7</v>
      </c>
      <c r="G318" t="b">
        <v>1</v>
      </c>
      <c r="H318" t="b">
        <v>0</v>
      </c>
      <c r="I318" t="b">
        <v>0</v>
      </c>
      <c r="J318" t="s">
        <v>113</v>
      </c>
      <c r="L318">
        <v>0</v>
      </c>
      <c r="N318" t="b">
        <v>0</v>
      </c>
      <c r="O318" t="s">
        <v>199</v>
      </c>
      <c r="V318" t="b">
        <v>0</v>
      </c>
      <c r="W318" t="b">
        <v>1</v>
      </c>
    </row>
    <row r="319" spans="1:24" x14ac:dyDescent="0.25">
      <c r="D319" s="3" t="s">
        <v>154</v>
      </c>
      <c r="E319">
        <v>8</v>
      </c>
      <c r="G319" t="b">
        <v>1</v>
      </c>
      <c r="H319" t="b">
        <v>0</v>
      </c>
      <c r="I319" t="b">
        <v>0</v>
      </c>
      <c r="J319" t="s">
        <v>2</v>
      </c>
      <c r="L319">
        <v>10</v>
      </c>
      <c r="M319">
        <v>0</v>
      </c>
      <c r="N319" t="b">
        <v>0</v>
      </c>
      <c r="O319" t="s">
        <v>164</v>
      </c>
      <c r="V319" t="b">
        <v>0</v>
      </c>
      <c r="W319" t="b">
        <v>1</v>
      </c>
      <c r="X319" t="s">
        <v>395</v>
      </c>
    </row>
    <row r="320" spans="1:24" x14ac:dyDescent="0.25">
      <c r="D320" s="3" t="s">
        <v>153</v>
      </c>
      <c r="E320">
        <v>9</v>
      </c>
      <c r="G320" t="b">
        <v>1</v>
      </c>
      <c r="H320" t="b">
        <v>0</v>
      </c>
      <c r="I320" t="b">
        <v>0</v>
      </c>
      <c r="J320" t="s">
        <v>2</v>
      </c>
      <c r="L320">
        <v>10</v>
      </c>
      <c r="M320">
        <v>0</v>
      </c>
      <c r="N320" t="b">
        <v>0</v>
      </c>
      <c r="O320" t="s">
        <v>163</v>
      </c>
      <c r="V320" t="b">
        <v>0</v>
      </c>
      <c r="W320" t="b">
        <v>1</v>
      </c>
      <c r="X320" t="s">
        <v>399</v>
      </c>
    </row>
    <row r="321" spans="1:23" x14ac:dyDescent="0.25">
      <c r="D321" s="3" t="s">
        <v>121</v>
      </c>
      <c r="E321">
        <v>10</v>
      </c>
      <c r="G321" t="b">
        <v>1</v>
      </c>
      <c r="H321" t="b">
        <v>0</v>
      </c>
      <c r="I321" t="b">
        <v>1</v>
      </c>
      <c r="J321" t="s">
        <v>7</v>
      </c>
      <c r="L321">
        <v>53</v>
      </c>
      <c r="N321" t="b">
        <v>0</v>
      </c>
      <c r="O321" t="s">
        <v>296</v>
      </c>
      <c r="V321" t="b">
        <v>0</v>
      </c>
      <c r="W321" t="b">
        <v>1</v>
      </c>
    </row>
    <row r="322" spans="1:23" x14ac:dyDescent="0.25">
      <c r="D322" s="3" t="s">
        <v>223</v>
      </c>
      <c r="E322">
        <v>11</v>
      </c>
      <c r="G322" t="b">
        <v>1</v>
      </c>
      <c r="H322" t="b">
        <v>0</v>
      </c>
      <c r="I322" t="b">
        <v>1</v>
      </c>
      <c r="J322" t="s">
        <v>2</v>
      </c>
      <c r="L322">
        <v>10</v>
      </c>
      <c r="M322">
        <v>0</v>
      </c>
      <c r="N322" t="b">
        <v>0</v>
      </c>
      <c r="O322" t="s">
        <v>227</v>
      </c>
      <c r="V322" t="b">
        <v>0</v>
      </c>
      <c r="W322" t="b">
        <v>1</v>
      </c>
    </row>
    <row r="323" spans="1:23" x14ac:dyDescent="0.25">
      <c r="D323" s="3" t="s">
        <v>68</v>
      </c>
      <c r="E323">
        <v>12</v>
      </c>
      <c r="G323" t="b">
        <v>1</v>
      </c>
      <c r="H323" t="b">
        <v>0</v>
      </c>
      <c r="I323" t="b">
        <v>1</v>
      </c>
      <c r="J323" t="s">
        <v>7</v>
      </c>
      <c r="L323">
        <v>53</v>
      </c>
      <c r="N323" t="b">
        <v>0</v>
      </c>
      <c r="O323" t="s">
        <v>167</v>
      </c>
      <c r="V323" t="b">
        <v>0</v>
      </c>
      <c r="W323" t="b">
        <v>1</v>
      </c>
    </row>
    <row r="324" spans="1:23" x14ac:dyDescent="0.25">
      <c r="D324" s="3" t="s">
        <v>224</v>
      </c>
      <c r="E324">
        <v>13</v>
      </c>
      <c r="G324" t="b">
        <v>1</v>
      </c>
      <c r="H324" t="b">
        <v>0</v>
      </c>
      <c r="I324" t="b">
        <v>1</v>
      </c>
      <c r="J324" t="s">
        <v>7</v>
      </c>
      <c r="L324">
        <v>53</v>
      </c>
      <c r="N324" t="b">
        <v>0</v>
      </c>
      <c r="O324" t="s">
        <v>228</v>
      </c>
      <c r="V324" t="b">
        <v>0</v>
      </c>
      <c r="W324" t="b">
        <v>1</v>
      </c>
    </row>
    <row r="325" spans="1:23" x14ac:dyDescent="0.25">
      <c r="D325" s="3" t="s">
        <v>184</v>
      </c>
      <c r="E325">
        <v>14</v>
      </c>
      <c r="G325" t="b">
        <v>1</v>
      </c>
      <c r="H325" t="b">
        <v>0</v>
      </c>
      <c r="I325" t="b">
        <v>1</v>
      </c>
      <c r="J325" t="s">
        <v>7</v>
      </c>
      <c r="L325">
        <v>53</v>
      </c>
      <c r="N325" t="b">
        <v>0</v>
      </c>
      <c r="O325" t="s">
        <v>210</v>
      </c>
      <c r="V325" t="b">
        <v>0</v>
      </c>
      <c r="W325" t="b">
        <v>1</v>
      </c>
    </row>
    <row r="326" spans="1:23" x14ac:dyDescent="0.25">
      <c r="D326" s="3" t="s">
        <v>67</v>
      </c>
      <c r="E326">
        <v>15</v>
      </c>
      <c r="G326" t="b">
        <v>1</v>
      </c>
      <c r="H326" t="b">
        <v>0</v>
      </c>
      <c r="I326" t="b">
        <v>1</v>
      </c>
      <c r="J326" t="s">
        <v>7</v>
      </c>
      <c r="L326">
        <v>53</v>
      </c>
      <c r="N326" t="b">
        <v>0</v>
      </c>
      <c r="O326" t="s">
        <v>166</v>
      </c>
      <c r="V326" t="b">
        <v>0</v>
      </c>
      <c r="W326" t="b">
        <v>1</v>
      </c>
    </row>
    <row r="327" spans="1:23" x14ac:dyDescent="0.25">
      <c r="A327" t="s">
        <v>1005</v>
      </c>
    </row>
    <row r="328" spans="1:23" x14ac:dyDescent="0.25">
      <c r="A328" t="s">
        <v>1006</v>
      </c>
    </row>
    <row r="329" spans="1:23" x14ac:dyDescent="0.25">
      <c r="A329" t="s">
        <v>1044</v>
      </c>
      <c r="B329" t="s">
        <v>403</v>
      </c>
      <c r="C329" t="s">
        <v>222</v>
      </c>
      <c r="E329" t="s">
        <v>342</v>
      </c>
      <c r="F329" t="s">
        <v>451</v>
      </c>
      <c r="G329" t="s">
        <v>364</v>
      </c>
      <c r="H329" t="s">
        <v>365</v>
      </c>
      <c r="J329" t="s">
        <v>12</v>
      </c>
    </row>
    <row r="330" spans="1:23" x14ac:dyDescent="0.25">
      <c r="A330" t="s">
        <v>1044</v>
      </c>
      <c r="B330" t="s">
        <v>403</v>
      </c>
      <c r="C330" t="s">
        <v>222</v>
      </c>
      <c r="D330" s="3" t="s">
        <v>154</v>
      </c>
      <c r="E330" t="s">
        <v>147</v>
      </c>
      <c r="F330" t="s">
        <v>395</v>
      </c>
      <c r="H330" t="s">
        <v>395</v>
      </c>
      <c r="J330" t="s">
        <v>17</v>
      </c>
      <c r="N330" t="s">
        <v>356</v>
      </c>
      <c r="O330" t="s">
        <v>395</v>
      </c>
    </row>
    <row r="331" spans="1:23" x14ac:dyDescent="0.25">
      <c r="A331" t="s">
        <v>1044</v>
      </c>
      <c r="B331" t="s">
        <v>403</v>
      </c>
      <c r="C331" t="s">
        <v>222</v>
      </c>
      <c r="D331" s="3" t="s">
        <v>153</v>
      </c>
      <c r="E331" t="s">
        <v>147</v>
      </c>
      <c r="F331" t="s">
        <v>399</v>
      </c>
      <c r="H331" t="s">
        <v>399</v>
      </c>
      <c r="J331" t="s">
        <v>17</v>
      </c>
      <c r="N331" t="s">
        <v>357</v>
      </c>
      <c r="O331" t="s">
        <v>399</v>
      </c>
    </row>
    <row r="332" spans="1:23" x14ac:dyDescent="0.25">
      <c r="A332" t="s">
        <v>1007</v>
      </c>
    </row>
    <row r="333" spans="1:23" x14ac:dyDescent="0.25">
      <c r="A333" t="s">
        <v>452</v>
      </c>
    </row>
    <row r="334" spans="1:23" x14ac:dyDescent="0.25">
      <c r="D334">
        <v>1</v>
      </c>
      <c r="E334" t="s">
        <v>10</v>
      </c>
      <c r="F334" s="3" t="s">
        <v>3</v>
      </c>
      <c r="G334" t="s">
        <v>2</v>
      </c>
      <c r="I334">
        <v>10</v>
      </c>
      <c r="J334">
        <v>0</v>
      </c>
      <c r="K334" t="s">
        <v>0</v>
      </c>
    </row>
    <row r="335" spans="1:23" x14ac:dyDescent="0.25">
      <c r="A335" t="s">
        <v>453</v>
      </c>
    </row>
    <row r="336" spans="1:23" x14ac:dyDescent="0.25">
      <c r="A336" t="s">
        <v>454</v>
      </c>
    </row>
    <row r="337" spans="1:23" x14ac:dyDescent="0.25">
      <c r="D337" s="3" t="s">
        <v>3</v>
      </c>
      <c r="E337">
        <v>1</v>
      </c>
      <c r="G337" t="b">
        <v>1</v>
      </c>
      <c r="H337" t="b">
        <v>0</v>
      </c>
      <c r="I337" t="b">
        <v>1</v>
      </c>
      <c r="N337" t="b">
        <v>0</v>
      </c>
      <c r="O337" t="s">
        <v>0</v>
      </c>
      <c r="V337" t="b">
        <v>0</v>
      </c>
    </row>
    <row r="338" spans="1:23" x14ac:dyDescent="0.25">
      <c r="D338" s="3" t="s">
        <v>183</v>
      </c>
      <c r="E338">
        <v>2</v>
      </c>
      <c r="G338" t="b">
        <v>1</v>
      </c>
      <c r="H338" t="b">
        <v>0</v>
      </c>
      <c r="I338" t="b">
        <v>1</v>
      </c>
      <c r="N338" t="b">
        <v>0</v>
      </c>
      <c r="O338" t="s">
        <v>200</v>
      </c>
      <c r="V338" t="b">
        <v>0</v>
      </c>
    </row>
    <row r="339" spans="1:23" x14ac:dyDescent="0.25">
      <c r="D339" s="3" t="s">
        <v>69</v>
      </c>
      <c r="E339">
        <v>3</v>
      </c>
      <c r="G339" t="b">
        <v>1</v>
      </c>
      <c r="H339" t="b">
        <v>0</v>
      </c>
      <c r="I339" t="b">
        <v>1</v>
      </c>
      <c r="N339" t="b">
        <v>0</v>
      </c>
      <c r="O339" t="s">
        <v>202</v>
      </c>
      <c r="V339" t="b">
        <v>0</v>
      </c>
    </row>
    <row r="340" spans="1:23" x14ac:dyDescent="0.25">
      <c r="D340" s="3" t="s">
        <v>68</v>
      </c>
      <c r="E340">
        <v>4</v>
      </c>
      <c r="G340" t="b">
        <v>1</v>
      </c>
      <c r="H340" t="b">
        <v>0</v>
      </c>
      <c r="I340" t="b">
        <v>1</v>
      </c>
      <c r="N340" t="b">
        <v>0</v>
      </c>
      <c r="O340" t="s">
        <v>167</v>
      </c>
      <c r="V340" t="b">
        <v>0</v>
      </c>
    </row>
    <row r="341" spans="1:23" x14ac:dyDescent="0.25">
      <c r="D341" s="3" t="s">
        <v>70</v>
      </c>
      <c r="E341">
        <v>5</v>
      </c>
      <c r="G341" t="b">
        <v>1</v>
      </c>
      <c r="H341" t="b">
        <v>0</v>
      </c>
      <c r="I341" t="b">
        <v>1</v>
      </c>
      <c r="N341" t="b">
        <v>0</v>
      </c>
      <c r="O341" t="s">
        <v>99</v>
      </c>
      <c r="V341" t="b">
        <v>0</v>
      </c>
    </row>
    <row r="342" spans="1:23" x14ac:dyDescent="0.25">
      <c r="D342" s="3" t="s">
        <v>224</v>
      </c>
      <c r="E342">
        <v>6</v>
      </c>
      <c r="G342" t="b">
        <v>1</v>
      </c>
      <c r="H342" t="b">
        <v>0</v>
      </c>
      <c r="I342" t="b">
        <v>1</v>
      </c>
      <c r="N342" t="b">
        <v>0</v>
      </c>
      <c r="O342" t="s">
        <v>228</v>
      </c>
      <c r="V342" t="b">
        <v>0</v>
      </c>
    </row>
    <row r="343" spans="1:23" x14ac:dyDescent="0.25">
      <c r="A343" t="s">
        <v>455</v>
      </c>
    </row>
    <row r="344" spans="1:23" x14ac:dyDescent="0.25">
      <c r="A344" t="s">
        <v>1008</v>
      </c>
    </row>
    <row r="345" spans="1:23" x14ac:dyDescent="0.25">
      <c r="D345" s="3" t="s">
        <v>3</v>
      </c>
      <c r="E345">
        <v>1</v>
      </c>
      <c r="G345" t="b">
        <v>0</v>
      </c>
      <c r="H345" t="b">
        <v>1</v>
      </c>
      <c r="I345" t="b">
        <v>0</v>
      </c>
      <c r="J345" t="s">
        <v>2</v>
      </c>
      <c r="L345">
        <v>10</v>
      </c>
      <c r="M345">
        <v>0</v>
      </c>
      <c r="N345" t="b">
        <v>1</v>
      </c>
      <c r="O345" t="s">
        <v>0</v>
      </c>
      <c r="V345" t="b">
        <v>0</v>
      </c>
      <c r="W345" t="b">
        <v>1</v>
      </c>
    </row>
    <row r="346" spans="1:23" x14ac:dyDescent="0.25">
      <c r="D346" s="3" t="s">
        <v>71</v>
      </c>
      <c r="E346">
        <v>2</v>
      </c>
      <c r="G346" t="b">
        <v>0</v>
      </c>
      <c r="H346" t="b">
        <v>0</v>
      </c>
      <c r="I346" t="b">
        <v>0</v>
      </c>
      <c r="J346" t="s">
        <v>2</v>
      </c>
      <c r="L346">
        <v>10</v>
      </c>
      <c r="M346">
        <v>0</v>
      </c>
      <c r="N346" t="b">
        <v>0</v>
      </c>
      <c r="O346" t="s">
        <v>295</v>
      </c>
      <c r="V346" t="b">
        <v>0</v>
      </c>
      <c r="W346" t="b">
        <v>1</v>
      </c>
    </row>
    <row r="347" spans="1:23" x14ac:dyDescent="0.25">
      <c r="D347" s="3" t="s">
        <v>300</v>
      </c>
      <c r="E347">
        <v>3</v>
      </c>
      <c r="G347" t="b">
        <v>1</v>
      </c>
      <c r="H347" t="b">
        <v>0</v>
      </c>
      <c r="I347" t="b">
        <v>1</v>
      </c>
      <c r="J347" t="s">
        <v>113</v>
      </c>
      <c r="L347">
        <v>0</v>
      </c>
      <c r="N347" t="b">
        <v>0</v>
      </c>
      <c r="O347" t="s">
        <v>355</v>
      </c>
      <c r="V347" t="b">
        <v>0</v>
      </c>
      <c r="W347" t="b">
        <v>1</v>
      </c>
    </row>
    <row r="348" spans="1:23" x14ac:dyDescent="0.25">
      <c r="D348" s="3" t="s">
        <v>112</v>
      </c>
      <c r="E348">
        <v>4</v>
      </c>
      <c r="G348" t="b">
        <v>1</v>
      </c>
      <c r="H348" t="b">
        <v>0</v>
      </c>
      <c r="I348" t="b">
        <v>0</v>
      </c>
      <c r="J348" t="s">
        <v>113</v>
      </c>
      <c r="L348">
        <v>0</v>
      </c>
      <c r="N348" t="b">
        <v>0</v>
      </c>
      <c r="O348" t="s">
        <v>225</v>
      </c>
      <c r="V348" t="b">
        <v>0</v>
      </c>
      <c r="W348" t="b">
        <v>1</v>
      </c>
    </row>
    <row r="349" spans="1:23" x14ac:dyDescent="0.25">
      <c r="D349" s="3" t="s">
        <v>115</v>
      </c>
      <c r="E349">
        <v>5</v>
      </c>
      <c r="G349" t="b">
        <v>1</v>
      </c>
      <c r="H349" t="b">
        <v>0</v>
      </c>
      <c r="I349" t="b">
        <v>0</v>
      </c>
      <c r="J349" t="s">
        <v>6</v>
      </c>
      <c r="K349">
        <v>50</v>
      </c>
      <c r="N349" t="b">
        <v>0</v>
      </c>
      <c r="O349" t="s">
        <v>226</v>
      </c>
      <c r="V349" t="b">
        <v>0</v>
      </c>
      <c r="W349" t="b">
        <v>1</v>
      </c>
    </row>
    <row r="350" spans="1:23" x14ac:dyDescent="0.25">
      <c r="D350" s="3" t="s">
        <v>192</v>
      </c>
      <c r="E350">
        <v>6</v>
      </c>
      <c r="G350" t="b">
        <v>1</v>
      </c>
      <c r="H350" t="b">
        <v>0</v>
      </c>
      <c r="I350" t="b">
        <v>0</v>
      </c>
      <c r="J350" t="s">
        <v>113</v>
      </c>
      <c r="L350">
        <v>0</v>
      </c>
      <c r="N350" t="b">
        <v>0</v>
      </c>
      <c r="O350" t="s">
        <v>197</v>
      </c>
      <c r="V350" t="b">
        <v>0</v>
      </c>
      <c r="W350" t="b">
        <v>1</v>
      </c>
    </row>
    <row r="351" spans="1:23" x14ac:dyDescent="0.25">
      <c r="D351" s="3" t="s">
        <v>193</v>
      </c>
      <c r="E351">
        <v>7</v>
      </c>
      <c r="G351" t="b">
        <v>1</v>
      </c>
      <c r="H351" t="b">
        <v>0</v>
      </c>
      <c r="I351" t="b">
        <v>0</v>
      </c>
      <c r="J351" t="s">
        <v>113</v>
      </c>
      <c r="L351">
        <v>0</v>
      </c>
      <c r="N351" t="b">
        <v>0</v>
      </c>
      <c r="O351" t="s">
        <v>198</v>
      </c>
      <c r="V351" t="b">
        <v>0</v>
      </c>
      <c r="W351" t="b">
        <v>1</v>
      </c>
    </row>
    <row r="352" spans="1:23" x14ac:dyDescent="0.25">
      <c r="D352" s="3" t="s">
        <v>194</v>
      </c>
      <c r="E352">
        <v>8</v>
      </c>
      <c r="G352" t="b">
        <v>1</v>
      </c>
      <c r="H352" t="b">
        <v>0</v>
      </c>
      <c r="I352" t="b">
        <v>0</v>
      </c>
      <c r="J352" t="s">
        <v>113</v>
      </c>
      <c r="L352">
        <v>0</v>
      </c>
      <c r="N352" t="b">
        <v>0</v>
      </c>
      <c r="O352" t="s">
        <v>199</v>
      </c>
      <c r="V352" t="b">
        <v>0</v>
      </c>
      <c r="W352" t="b">
        <v>1</v>
      </c>
    </row>
    <row r="353" spans="1:23" x14ac:dyDescent="0.25">
      <c r="D353" s="3" t="s">
        <v>171</v>
      </c>
      <c r="E353">
        <v>9</v>
      </c>
      <c r="G353" t="b">
        <v>1</v>
      </c>
      <c r="H353" t="b">
        <v>0</v>
      </c>
      <c r="I353" t="b">
        <v>0</v>
      </c>
      <c r="J353" t="s">
        <v>6</v>
      </c>
      <c r="K353">
        <v>50</v>
      </c>
      <c r="N353" t="b">
        <v>0</v>
      </c>
      <c r="O353" t="s">
        <v>164</v>
      </c>
      <c r="V353" t="b">
        <v>0</v>
      </c>
      <c r="W353" t="b">
        <v>1</v>
      </c>
    </row>
    <row r="354" spans="1:23" x14ac:dyDescent="0.25">
      <c r="D354" s="3" t="s">
        <v>240</v>
      </c>
      <c r="E354">
        <v>10</v>
      </c>
      <c r="G354" t="b">
        <v>1</v>
      </c>
      <c r="H354" t="b">
        <v>0</v>
      </c>
      <c r="I354" t="b">
        <v>0</v>
      </c>
      <c r="J354" t="s">
        <v>6</v>
      </c>
      <c r="K354">
        <v>20</v>
      </c>
      <c r="N354" t="b">
        <v>0</v>
      </c>
      <c r="O354" t="s">
        <v>163</v>
      </c>
      <c r="V354" t="b">
        <v>0</v>
      </c>
      <c r="W354" t="b">
        <v>1</v>
      </c>
    </row>
    <row r="355" spans="1:23" x14ac:dyDescent="0.25">
      <c r="D355" s="3" t="s">
        <v>229</v>
      </c>
      <c r="E355">
        <v>11</v>
      </c>
      <c r="G355" t="b">
        <v>1</v>
      </c>
      <c r="H355" t="b">
        <v>0</v>
      </c>
      <c r="I355" t="b">
        <v>0</v>
      </c>
      <c r="J355" t="s">
        <v>6</v>
      </c>
      <c r="K355">
        <v>255</v>
      </c>
      <c r="N355" t="b">
        <v>0</v>
      </c>
      <c r="O355" t="s">
        <v>204</v>
      </c>
      <c r="V355" t="b">
        <v>0</v>
      </c>
      <c r="W355" t="b">
        <v>1</v>
      </c>
    </row>
    <row r="356" spans="1:23" x14ac:dyDescent="0.25">
      <c r="D356" s="3" t="s">
        <v>235</v>
      </c>
      <c r="E356">
        <v>12</v>
      </c>
      <c r="G356" t="b">
        <v>1</v>
      </c>
      <c r="H356" t="b">
        <v>0</v>
      </c>
      <c r="I356" t="b">
        <v>0</v>
      </c>
      <c r="J356" t="s">
        <v>6</v>
      </c>
      <c r="K356">
        <v>255</v>
      </c>
      <c r="N356" t="b">
        <v>0</v>
      </c>
      <c r="O356" t="s">
        <v>201</v>
      </c>
      <c r="V356" t="b">
        <v>0</v>
      </c>
      <c r="W356" t="b">
        <v>1</v>
      </c>
    </row>
    <row r="357" spans="1:23" x14ac:dyDescent="0.25">
      <c r="D357" s="3" t="s">
        <v>183</v>
      </c>
      <c r="E357">
        <v>13</v>
      </c>
      <c r="G357" t="b">
        <v>1</v>
      </c>
      <c r="H357" t="b">
        <v>0</v>
      </c>
      <c r="I357" t="b">
        <v>0</v>
      </c>
      <c r="J357" t="s">
        <v>6</v>
      </c>
      <c r="K357">
        <v>50</v>
      </c>
      <c r="N357" t="b">
        <v>0</v>
      </c>
      <c r="O357" t="s">
        <v>200</v>
      </c>
      <c r="V357" t="b">
        <v>0</v>
      </c>
      <c r="W357" t="b">
        <v>1</v>
      </c>
    </row>
    <row r="358" spans="1:23" x14ac:dyDescent="0.25">
      <c r="D358" s="3" t="s">
        <v>69</v>
      </c>
      <c r="E358">
        <v>14</v>
      </c>
      <c r="G358" t="b">
        <v>1</v>
      </c>
      <c r="H358" t="b">
        <v>0</v>
      </c>
      <c r="I358" t="b">
        <v>0</v>
      </c>
      <c r="J358" t="s">
        <v>6</v>
      </c>
      <c r="K358">
        <v>255</v>
      </c>
      <c r="N358" t="b">
        <v>0</v>
      </c>
      <c r="O358" t="s">
        <v>202</v>
      </c>
      <c r="V358" t="b">
        <v>0</v>
      </c>
      <c r="W358" t="b">
        <v>1</v>
      </c>
    </row>
    <row r="359" spans="1:23" x14ac:dyDescent="0.25">
      <c r="D359" s="3" t="s">
        <v>299</v>
      </c>
      <c r="E359">
        <v>15</v>
      </c>
      <c r="G359" t="b">
        <v>1</v>
      </c>
      <c r="H359" t="b">
        <v>0</v>
      </c>
      <c r="I359" t="b">
        <v>1</v>
      </c>
      <c r="J359" t="s">
        <v>7</v>
      </c>
      <c r="L359">
        <v>53</v>
      </c>
      <c r="N359" t="b">
        <v>0</v>
      </c>
      <c r="O359" t="s">
        <v>299</v>
      </c>
      <c r="V359" t="b">
        <v>0</v>
      </c>
      <c r="W359" t="b">
        <v>1</v>
      </c>
    </row>
    <row r="360" spans="1:23" x14ac:dyDescent="0.25">
      <c r="D360" s="3" t="s">
        <v>121</v>
      </c>
      <c r="E360">
        <v>16</v>
      </c>
      <c r="G360" t="b">
        <v>1</v>
      </c>
      <c r="H360" t="b">
        <v>0</v>
      </c>
      <c r="I360" t="b">
        <v>0</v>
      </c>
      <c r="J360" t="s">
        <v>7</v>
      </c>
      <c r="L360">
        <v>53</v>
      </c>
      <c r="N360" t="b">
        <v>0</v>
      </c>
      <c r="O360" t="s">
        <v>296</v>
      </c>
      <c r="V360" t="b">
        <v>0</v>
      </c>
      <c r="W360" t="b">
        <v>1</v>
      </c>
    </row>
    <row r="361" spans="1:23" x14ac:dyDescent="0.25">
      <c r="D361" s="3" t="s">
        <v>68</v>
      </c>
      <c r="E361">
        <v>17</v>
      </c>
      <c r="G361" t="b">
        <v>1</v>
      </c>
      <c r="H361" t="b">
        <v>0</v>
      </c>
      <c r="I361" t="b">
        <v>0</v>
      </c>
      <c r="J361" t="s">
        <v>7</v>
      </c>
      <c r="L361">
        <v>53</v>
      </c>
      <c r="N361" t="b">
        <v>0</v>
      </c>
      <c r="O361" t="s">
        <v>167</v>
      </c>
      <c r="V361" t="b">
        <v>0</v>
      </c>
      <c r="W361" t="b">
        <v>1</v>
      </c>
    </row>
    <row r="362" spans="1:23" x14ac:dyDescent="0.25">
      <c r="D362" s="3" t="s">
        <v>70</v>
      </c>
      <c r="E362">
        <v>18</v>
      </c>
      <c r="G362" t="b">
        <v>1</v>
      </c>
      <c r="H362" t="b">
        <v>0</v>
      </c>
      <c r="I362" t="b">
        <v>0</v>
      </c>
      <c r="J362" t="s">
        <v>7</v>
      </c>
      <c r="L362">
        <v>53</v>
      </c>
      <c r="N362" t="b">
        <v>0</v>
      </c>
      <c r="O362" t="s">
        <v>99</v>
      </c>
      <c r="V362" t="b">
        <v>0</v>
      </c>
      <c r="W362" t="b">
        <v>1</v>
      </c>
    </row>
    <row r="363" spans="1:23" x14ac:dyDescent="0.25">
      <c r="D363" s="3" t="s">
        <v>224</v>
      </c>
      <c r="E363">
        <v>19</v>
      </c>
      <c r="G363" t="b">
        <v>1</v>
      </c>
      <c r="H363" t="b">
        <v>0</v>
      </c>
      <c r="I363" t="b">
        <v>0</v>
      </c>
      <c r="J363" t="s">
        <v>7</v>
      </c>
      <c r="L363">
        <v>53</v>
      </c>
      <c r="N363" t="b">
        <v>0</v>
      </c>
      <c r="O363" t="s">
        <v>224</v>
      </c>
      <c r="V363" t="b">
        <v>0</v>
      </c>
      <c r="W363" t="b">
        <v>1</v>
      </c>
    </row>
    <row r="364" spans="1:23" x14ac:dyDescent="0.25">
      <c r="D364" s="3" t="s">
        <v>184</v>
      </c>
      <c r="E364">
        <v>20</v>
      </c>
      <c r="G364" t="b">
        <v>1</v>
      </c>
      <c r="H364" t="b">
        <v>0</v>
      </c>
      <c r="I364" t="b">
        <v>0</v>
      </c>
      <c r="J364" t="s">
        <v>7</v>
      </c>
      <c r="L364">
        <v>53</v>
      </c>
      <c r="N364" t="b">
        <v>0</v>
      </c>
      <c r="O364" t="s">
        <v>184</v>
      </c>
      <c r="V364" t="b">
        <v>0</v>
      </c>
      <c r="W364" t="b">
        <v>1</v>
      </c>
    </row>
    <row r="365" spans="1:23" x14ac:dyDescent="0.25">
      <c r="D365" s="3" t="s">
        <v>67</v>
      </c>
      <c r="E365">
        <v>21</v>
      </c>
      <c r="G365" t="b">
        <v>1</v>
      </c>
      <c r="H365" t="b">
        <v>0</v>
      </c>
      <c r="I365" t="b">
        <v>0</v>
      </c>
      <c r="J365" t="s">
        <v>7</v>
      </c>
      <c r="L365">
        <v>53</v>
      </c>
      <c r="N365" t="b">
        <v>0</v>
      </c>
      <c r="O365" t="s">
        <v>166</v>
      </c>
      <c r="V365" t="b">
        <v>0</v>
      </c>
      <c r="W365" t="b">
        <v>1</v>
      </c>
    </row>
    <row r="366" spans="1:23" x14ac:dyDescent="0.25">
      <c r="A366" t="s">
        <v>1009</v>
      </c>
    </row>
    <row r="367" spans="1:23" x14ac:dyDescent="0.25">
      <c r="A367" t="s">
        <v>458</v>
      </c>
    </row>
    <row r="368" spans="1:23" x14ac:dyDescent="0.25">
      <c r="D368" s="3" t="s">
        <v>3</v>
      </c>
      <c r="E368">
        <v>1</v>
      </c>
      <c r="G368" t="b">
        <v>0</v>
      </c>
      <c r="H368" t="b">
        <v>1</v>
      </c>
      <c r="I368" t="b">
        <v>0</v>
      </c>
      <c r="J368" t="s">
        <v>2</v>
      </c>
      <c r="L368">
        <v>10</v>
      </c>
      <c r="M368">
        <v>0</v>
      </c>
      <c r="N368" t="b">
        <v>1</v>
      </c>
      <c r="O368" t="s">
        <v>3</v>
      </c>
      <c r="V368" t="b">
        <v>0</v>
      </c>
    </row>
    <row r="369" spans="1:24" x14ac:dyDescent="0.25">
      <c r="D369" s="3" t="s">
        <v>71</v>
      </c>
      <c r="E369">
        <v>2</v>
      </c>
      <c r="G369" t="b">
        <v>0</v>
      </c>
      <c r="H369" t="b">
        <v>0</v>
      </c>
      <c r="I369" t="b">
        <v>0</v>
      </c>
      <c r="J369" t="s">
        <v>2</v>
      </c>
      <c r="L369">
        <v>10</v>
      </c>
      <c r="M369">
        <v>0</v>
      </c>
      <c r="N369" t="b">
        <v>0</v>
      </c>
      <c r="O369" t="s">
        <v>71</v>
      </c>
      <c r="V369" t="b">
        <v>0</v>
      </c>
    </row>
    <row r="370" spans="1:24" x14ac:dyDescent="0.25">
      <c r="D370" s="3" t="s">
        <v>241</v>
      </c>
      <c r="E370">
        <v>3</v>
      </c>
      <c r="G370" t="b">
        <v>0</v>
      </c>
      <c r="H370" t="b">
        <v>0</v>
      </c>
      <c r="I370" t="b">
        <v>0</v>
      </c>
      <c r="J370" t="s">
        <v>2</v>
      </c>
      <c r="L370">
        <v>10</v>
      </c>
      <c r="M370">
        <v>0</v>
      </c>
      <c r="N370" t="b">
        <v>0</v>
      </c>
      <c r="O370" t="s">
        <v>241</v>
      </c>
      <c r="V370" t="b">
        <v>0</v>
      </c>
    </row>
    <row r="371" spans="1:24" x14ac:dyDescent="0.25">
      <c r="D371" s="3" t="s">
        <v>68</v>
      </c>
      <c r="E371">
        <v>4</v>
      </c>
      <c r="G371" t="b">
        <v>1</v>
      </c>
      <c r="H371" t="b">
        <v>0</v>
      </c>
      <c r="I371" t="b">
        <v>0</v>
      </c>
      <c r="J371" t="s">
        <v>7</v>
      </c>
      <c r="L371">
        <v>53</v>
      </c>
      <c r="N371" t="b">
        <v>0</v>
      </c>
      <c r="O371" t="s">
        <v>68</v>
      </c>
      <c r="V371" t="b">
        <v>0</v>
      </c>
    </row>
    <row r="372" spans="1:24" x14ac:dyDescent="0.25">
      <c r="D372" s="3" t="s">
        <v>70</v>
      </c>
      <c r="E372">
        <v>5</v>
      </c>
      <c r="G372" t="b">
        <v>1</v>
      </c>
      <c r="H372" t="b">
        <v>0</v>
      </c>
      <c r="I372" t="b">
        <v>0</v>
      </c>
      <c r="J372" t="s">
        <v>7</v>
      </c>
      <c r="L372">
        <v>53</v>
      </c>
      <c r="N372" t="b">
        <v>0</v>
      </c>
      <c r="O372" t="s">
        <v>70</v>
      </c>
      <c r="V372" t="b">
        <v>0</v>
      </c>
    </row>
    <row r="373" spans="1:24" x14ac:dyDescent="0.25">
      <c r="D373" s="3" t="s">
        <v>224</v>
      </c>
      <c r="E373">
        <v>6</v>
      </c>
      <c r="G373" t="b">
        <v>1</v>
      </c>
      <c r="H373" t="b">
        <v>0</v>
      </c>
      <c r="I373" t="b">
        <v>0</v>
      </c>
      <c r="J373" t="s">
        <v>7</v>
      </c>
      <c r="L373">
        <v>53</v>
      </c>
      <c r="N373" t="b">
        <v>0</v>
      </c>
      <c r="O373" t="s">
        <v>224</v>
      </c>
      <c r="V373" t="b">
        <v>0</v>
      </c>
    </row>
    <row r="374" spans="1:24" x14ac:dyDescent="0.25">
      <c r="D374" s="3" t="s">
        <v>184</v>
      </c>
      <c r="E374">
        <v>7</v>
      </c>
      <c r="G374" t="b">
        <v>1</v>
      </c>
      <c r="H374" t="b">
        <v>0</v>
      </c>
      <c r="I374" t="b">
        <v>0</v>
      </c>
      <c r="J374" t="s">
        <v>7</v>
      </c>
      <c r="L374">
        <v>53</v>
      </c>
      <c r="N374" t="b">
        <v>0</v>
      </c>
      <c r="O374" t="s">
        <v>184</v>
      </c>
      <c r="V374" t="b">
        <v>0</v>
      </c>
    </row>
    <row r="375" spans="1:24" x14ac:dyDescent="0.25">
      <c r="D375" s="3" t="s">
        <v>67</v>
      </c>
      <c r="E375">
        <v>8</v>
      </c>
      <c r="G375" t="b">
        <v>1</v>
      </c>
      <c r="H375" t="b">
        <v>0</v>
      </c>
      <c r="I375" t="b">
        <v>0</v>
      </c>
      <c r="J375" t="s">
        <v>7</v>
      </c>
      <c r="L375">
        <v>53</v>
      </c>
      <c r="N375" t="b">
        <v>0</v>
      </c>
      <c r="O375" t="s">
        <v>67</v>
      </c>
      <c r="V375" t="b">
        <v>0</v>
      </c>
    </row>
    <row r="376" spans="1:24" x14ac:dyDescent="0.25">
      <c r="D376" s="3" t="s">
        <v>121</v>
      </c>
      <c r="E376">
        <v>9</v>
      </c>
      <c r="G376" t="b">
        <v>1</v>
      </c>
      <c r="H376" t="b">
        <v>0</v>
      </c>
      <c r="I376" t="b">
        <v>0</v>
      </c>
      <c r="J376" t="s">
        <v>7</v>
      </c>
      <c r="L376">
        <v>53</v>
      </c>
      <c r="N376" t="b">
        <v>0</v>
      </c>
      <c r="O376" t="s">
        <v>121</v>
      </c>
      <c r="V376" t="b">
        <v>0</v>
      </c>
    </row>
    <row r="377" spans="1:24" x14ac:dyDescent="0.25">
      <c r="A377" t="s">
        <v>459</v>
      </c>
    </row>
    <row r="378" spans="1:24" x14ac:dyDescent="0.25">
      <c r="A378" t="s">
        <v>1012</v>
      </c>
    </row>
    <row r="379" spans="1:24" x14ac:dyDescent="0.25">
      <c r="D379" s="3" t="s">
        <v>3</v>
      </c>
      <c r="E379">
        <v>1</v>
      </c>
      <c r="G379" t="b">
        <v>0</v>
      </c>
      <c r="H379" t="b">
        <v>1</v>
      </c>
      <c r="I379" t="b">
        <v>0</v>
      </c>
      <c r="J379" t="s">
        <v>2</v>
      </c>
      <c r="L379">
        <v>10</v>
      </c>
      <c r="M379">
        <v>0</v>
      </c>
      <c r="N379" t="b">
        <v>1</v>
      </c>
      <c r="O379" t="s">
        <v>0</v>
      </c>
      <c r="V379" t="b">
        <v>0</v>
      </c>
      <c r="W379" t="b">
        <v>1</v>
      </c>
    </row>
    <row r="380" spans="1:24" x14ac:dyDescent="0.25">
      <c r="D380" s="3" t="s">
        <v>229</v>
      </c>
      <c r="E380">
        <v>2</v>
      </c>
      <c r="G380" t="b">
        <v>0</v>
      </c>
      <c r="H380" t="b">
        <v>0</v>
      </c>
      <c r="I380" t="b">
        <v>0</v>
      </c>
      <c r="J380" t="s">
        <v>6</v>
      </c>
      <c r="K380">
        <v>255</v>
      </c>
      <c r="N380" t="b">
        <v>0</v>
      </c>
      <c r="O380" t="s">
        <v>204</v>
      </c>
      <c r="V380" t="b">
        <v>1</v>
      </c>
      <c r="W380" t="b">
        <v>1</v>
      </c>
    </row>
    <row r="381" spans="1:24" x14ac:dyDescent="0.25">
      <c r="D381" s="3" t="s">
        <v>230</v>
      </c>
      <c r="E381">
        <v>3</v>
      </c>
      <c r="G381" t="b">
        <v>1</v>
      </c>
      <c r="H381" t="b">
        <v>0</v>
      </c>
      <c r="I381" t="b">
        <v>0</v>
      </c>
      <c r="J381" t="s">
        <v>2</v>
      </c>
      <c r="L381">
        <v>10</v>
      </c>
      <c r="M381">
        <v>0</v>
      </c>
      <c r="N381" t="b">
        <v>0</v>
      </c>
      <c r="O381" t="s">
        <v>236</v>
      </c>
      <c r="V381" t="b">
        <v>0</v>
      </c>
      <c r="W381" t="b">
        <v>1</v>
      </c>
      <c r="X381" t="s">
        <v>400</v>
      </c>
    </row>
    <row r="382" spans="1:24" x14ac:dyDescent="0.25">
      <c r="D382" s="3" t="s">
        <v>8</v>
      </c>
      <c r="E382">
        <v>4</v>
      </c>
      <c r="G382" t="b">
        <v>1</v>
      </c>
      <c r="H382" t="b">
        <v>0</v>
      </c>
      <c r="I382" t="b">
        <v>0</v>
      </c>
      <c r="J382" t="s">
        <v>231</v>
      </c>
      <c r="L382">
        <v>3</v>
      </c>
      <c r="M382">
        <v>0</v>
      </c>
      <c r="N382" t="b">
        <v>0</v>
      </c>
      <c r="O382" t="s">
        <v>237</v>
      </c>
      <c r="V382" t="b">
        <v>0</v>
      </c>
      <c r="W382" t="b">
        <v>1</v>
      </c>
    </row>
    <row r="383" spans="1:24" x14ac:dyDescent="0.25">
      <c r="D383" s="3" t="s">
        <v>232</v>
      </c>
      <c r="E383">
        <v>5</v>
      </c>
      <c r="G383" t="b">
        <v>1</v>
      </c>
      <c r="H383" t="b">
        <v>0</v>
      </c>
      <c r="I383" t="b">
        <v>0</v>
      </c>
      <c r="J383" t="s">
        <v>2</v>
      </c>
      <c r="L383">
        <v>10</v>
      </c>
      <c r="M383">
        <v>0</v>
      </c>
      <c r="N383" t="b">
        <v>0</v>
      </c>
      <c r="O383" t="s">
        <v>238</v>
      </c>
      <c r="V383" t="b">
        <v>0</v>
      </c>
      <c r="W383" t="b">
        <v>1</v>
      </c>
    </row>
    <row r="384" spans="1:24" x14ac:dyDescent="0.25">
      <c r="A384" t="s">
        <v>1013</v>
      </c>
    </row>
    <row r="385" spans="1:23" x14ac:dyDescent="0.25">
      <c r="A385" t="s">
        <v>1014</v>
      </c>
    </row>
    <row r="386" spans="1:23" x14ac:dyDescent="0.25">
      <c r="A386" t="s">
        <v>1044</v>
      </c>
      <c r="B386" t="s">
        <v>403</v>
      </c>
      <c r="C386" t="s">
        <v>221</v>
      </c>
      <c r="E386" t="s">
        <v>59</v>
      </c>
      <c r="F386" t="s">
        <v>464</v>
      </c>
      <c r="G386" t="s">
        <v>169</v>
      </c>
      <c r="H386" t="s">
        <v>234</v>
      </c>
      <c r="J386" t="s">
        <v>12</v>
      </c>
      <c r="K386">
        <v>11</v>
      </c>
    </row>
    <row r="387" spans="1:23" x14ac:dyDescent="0.25">
      <c r="A387" t="s">
        <v>1044</v>
      </c>
      <c r="B387" t="s">
        <v>403</v>
      </c>
      <c r="C387" t="s">
        <v>221</v>
      </c>
      <c r="D387" s="3" t="s">
        <v>230</v>
      </c>
      <c r="E387" t="s">
        <v>147</v>
      </c>
      <c r="F387" t="s">
        <v>400</v>
      </c>
      <c r="H387" t="s">
        <v>400</v>
      </c>
      <c r="J387" t="s">
        <v>17</v>
      </c>
      <c r="N387" t="s">
        <v>358</v>
      </c>
      <c r="O387" t="s">
        <v>400</v>
      </c>
    </row>
    <row r="388" spans="1:23" x14ac:dyDescent="0.25">
      <c r="A388" t="s">
        <v>1015</v>
      </c>
    </row>
    <row r="389" spans="1:23" x14ac:dyDescent="0.25">
      <c r="A389" t="s">
        <v>1016</v>
      </c>
    </row>
    <row r="390" spans="1:23" x14ac:dyDescent="0.25">
      <c r="D390" s="3" t="s">
        <v>3</v>
      </c>
      <c r="E390">
        <v>1</v>
      </c>
      <c r="G390" t="b">
        <v>0</v>
      </c>
      <c r="H390" t="b">
        <v>1</v>
      </c>
      <c r="I390" t="b">
        <v>0</v>
      </c>
      <c r="J390" t="s">
        <v>2</v>
      </c>
      <c r="L390">
        <v>10</v>
      </c>
      <c r="M390">
        <v>0</v>
      </c>
      <c r="N390" t="b">
        <v>1</v>
      </c>
      <c r="O390" t="s">
        <v>0</v>
      </c>
      <c r="V390" t="b">
        <v>0</v>
      </c>
      <c r="W390" t="b">
        <v>1</v>
      </c>
    </row>
    <row r="391" spans="1:23" x14ac:dyDescent="0.25">
      <c r="D391" s="3" t="s">
        <v>235</v>
      </c>
      <c r="E391">
        <v>2</v>
      </c>
      <c r="G391" t="b">
        <v>0</v>
      </c>
      <c r="H391" t="b">
        <v>0</v>
      </c>
      <c r="I391" t="b">
        <v>0</v>
      </c>
      <c r="J391" t="s">
        <v>6</v>
      </c>
      <c r="K391">
        <v>255</v>
      </c>
      <c r="N391" t="b">
        <v>0</v>
      </c>
      <c r="O391" t="s">
        <v>201</v>
      </c>
      <c r="V391" t="b">
        <v>1</v>
      </c>
      <c r="W391" t="b">
        <v>1</v>
      </c>
    </row>
    <row r="392" spans="1:23" x14ac:dyDescent="0.25">
      <c r="A392" t="s">
        <v>1017</v>
      </c>
    </row>
    <row r="393" spans="1:23" x14ac:dyDescent="0.25">
      <c r="A393" t="s">
        <v>1020</v>
      </c>
    </row>
    <row r="394" spans="1:23" x14ac:dyDescent="0.25">
      <c r="D394" s="3" t="s">
        <v>0</v>
      </c>
      <c r="E394">
        <v>1</v>
      </c>
      <c r="G394" t="b">
        <v>0</v>
      </c>
      <c r="H394" t="b">
        <v>1</v>
      </c>
      <c r="I394" t="b">
        <v>0</v>
      </c>
      <c r="J394" t="s">
        <v>2</v>
      </c>
      <c r="L394">
        <v>10</v>
      </c>
      <c r="M394">
        <v>0</v>
      </c>
      <c r="N394" t="b">
        <v>1</v>
      </c>
      <c r="O394" t="s">
        <v>0</v>
      </c>
      <c r="V394" t="b">
        <v>0</v>
      </c>
    </row>
    <row r="395" spans="1:23" x14ac:dyDescent="0.25">
      <c r="D395" s="3" t="s">
        <v>303</v>
      </c>
      <c r="E395">
        <v>2</v>
      </c>
      <c r="G395" t="b">
        <v>0</v>
      </c>
      <c r="H395" t="b">
        <v>0</v>
      </c>
      <c r="I395" t="b">
        <v>0</v>
      </c>
      <c r="J395" t="s">
        <v>6</v>
      </c>
      <c r="K395">
        <v>128</v>
      </c>
      <c r="N395" t="b">
        <v>0</v>
      </c>
      <c r="O395" t="s">
        <v>303</v>
      </c>
      <c r="V395" t="b">
        <v>0</v>
      </c>
    </row>
    <row r="396" spans="1:23" x14ac:dyDescent="0.25">
      <c r="D396" s="3" t="s">
        <v>304</v>
      </c>
      <c r="E396">
        <v>3</v>
      </c>
      <c r="G396" t="b">
        <v>0</v>
      </c>
      <c r="H396" t="b">
        <v>0</v>
      </c>
      <c r="I396" t="b">
        <v>0</v>
      </c>
      <c r="J396" t="s">
        <v>6</v>
      </c>
      <c r="K396">
        <v>128</v>
      </c>
      <c r="N396" t="b">
        <v>0</v>
      </c>
      <c r="O396" t="s">
        <v>304</v>
      </c>
      <c r="V396" t="b">
        <v>0</v>
      </c>
    </row>
    <row r="397" spans="1:23" x14ac:dyDescent="0.25">
      <c r="D397" s="3" t="s">
        <v>305</v>
      </c>
      <c r="E397">
        <v>4</v>
      </c>
      <c r="G397" t="b">
        <v>0</v>
      </c>
      <c r="H397" t="b">
        <v>0</v>
      </c>
      <c r="I397" t="b">
        <v>0</v>
      </c>
      <c r="J397" t="s">
        <v>6</v>
      </c>
      <c r="K397">
        <v>128</v>
      </c>
      <c r="N397" t="b">
        <v>0</v>
      </c>
      <c r="O397" t="s">
        <v>305</v>
      </c>
      <c r="V397" t="b">
        <v>0</v>
      </c>
    </row>
    <row r="398" spans="1:23" x14ac:dyDescent="0.25">
      <c r="D398" s="3" t="s">
        <v>306</v>
      </c>
      <c r="E398">
        <v>5</v>
      </c>
      <c r="G398" t="b">
        <v>1</v>
      </c>
      <c r="H398" t="b">
        <v>0</v>
      </c>
      <c r="I398" t="b">
        <v>0</v>
      </c>
      <c r="J398" t="s">
        <v>6</v>
      </c>
      <c r="K398">
        <v>-1</v>
      </c>
      <c r="N398" t="b">
        <v>0</v>
      </c>
      <c r="O398" t="s">
        <v>306</v>
      </c>
      <c r="V398" t="b">
        <v>0</v>
      </c>
    </row>
    <row r="399" spans="1:23" x14ac:dyDescent="0.25">
      <c r="D399" s="3" t="s">
        <v>307</v>
      </c>
      <c r="E399">
        <v>6</v>
      </c>
      <c r="G399" t="b">
        <v>1</v>
      </c>
      <c r="H399" t="b">
        <v>0</v>
      </c>
      <c r="I399" t="b">
        <v>0</v>
      </c>
      <c r="J399" t="s">
        <v>6</v>
      </c>
      <c r="K399">
        <v>-1</v>
      </c>
      <c r="N399" t="b">
        <v>0</v>
      </c>
      <c r="O399" t="s">
        <v>307</v>
      </c>
      <c r="V399" t="b">
        <v>0</v>
      </c>
    </row>
    <row r="400" spans="1:23" x14ac:dyDescent="0.25">
      <c r="D400" s="3" t="s">
        <v>308</v>
      </c>
      <c r="E400">
        <v>7</v>
      </c>
      <c r="G400" t="b">
        <v>1</v>
      </c>
      <c r="H400" t="b">
        <v>0</v>
      </c>
      <c r="I400" t="b">
        <v>0</v>
      </c>
      <c r="J400" t="s">
        <v>6</v>
      </c>
      <c r="K400">
        <v>-1</v>
      </c>
      <c r="N400" t="b">
        <v>0</v>
      </c>
      <c r="O400" t="s">
        <v>308</v>
      </c>
      <c r="V400" t="b">
        <v>0</v>
      </c>
    </row>
    <row r="401" spans="1:22" x14ac:dyDescent="0.25">
      <c r="D401" s="3" t="s">
        <v>309</v>
      </c>
      <c r="E401">
        <v>8</v>
      </c>
      <c r="G401" t="b">
        <v>1</v>
      </c>
      <c r="H401" t="b">
        <v>0</v>
      </c>
      <c r="I401" t="b">
        <v>0</v>
      </c>
      <c r="J401" t="s">
        <v>6</v>
      </c>
      <c r="K401">
        <v>-1</v>
      </c>
      <c r="N401" t="b">
        <v>0</v>
      </c>
      <c r="O401" t="s">
        <v>309</v>
      </c>
      <c r="V401" t="b">
        <v>0</v>
      </c>
    </row>
    <row r="402" spans="1:22" x14ac:dyDescent="0.25">
      <c r="A402" t="s">
        <v>1021</v>
      </c>
    </row>
    <row r="403" spans="1:22" x14ac:dyDescent="0.25">
      <c r="A403" t="s">
        <v>1022</v>
      </c>
    </row>
    <row r="404" spans="1:22" x14ac:dyDescent="0.25">
      <c r="A404" t="s">
        <v>404</v>
      </c>
      <c r="B404" t="s">
        <v>55</v>
      </c>
      <c r="C404" t="s">
        <v>57</v>
      </c>
      <c r="E404" t="s">
        <v>59</v>
      </c>
      <c r="F404" t="s">
        <v>471</v>
      </c>
      <c r="H404" t="s">
        <v>472</v>
      </c>
      <c r="J404" t="s">
        <v>333</v>
      </c>
      <c r="K404">
        <v>11</v>
      </c>
      <c r="N404" t="s">
        <v>473</v>
      </c>
    </row>
    <row r="405" spans="1:22" x14ac:dyDescent="0.25">
      <c r="A405" t="s">
        <v>404</v>
      </c>
      <c r="B405" t="s">
        <v>55</v>
      </c>
      <c r="C405" t="s">
        <v>57</v>
      </c>
      <c r="E405" t="s">
        <v>59</v>
      </c>
      <c r="F405" t="s">
        <v>474</v>
      </c>
      <c r="H405" t="s">
        <v>475</v>
      </c>
      <c r="J405" t="s">
        <v>333</v>
      </c>
      <c r="K405">
        <v>12</v>
      </c>
      <c r="N405" t="s">
        <v>476</v>
      </c>
    </row>
    <row r="406" spans="1:22" x14ac:dyDescent="0.25">
      <c r="A406" t="s">
        <v>404</v>
      </c>
      <c r="B406" t="s">
        <v>55</v>
      </c>
      <c r="C406" t="s">
        <v>57</v>
      </c>
      <c r="D406" s="3" t="s">
        <v>334</v>
      </c>
      <c r="E406" t="s">
        <v>147</v>
      </c>
      <c r="J406" t="s">
        <v>335</v>
      </c>
      <c r="N406" t="s">
        <v>336</v>
      </c>
    </row>
    <row r="407" spans="1:22" x14ac:dyDescent="0.25">
      <c r="A407" t="s">
        <v>404</v>
      </c>
      <c r="B407" t="s">
        <v>55</v>
      </c>
      <c r="C407" t="s">
        <v>57</v>
      </c>
      <c r="D407" s="3" t="s">
        <v>305</v>
      </c>
      <c r="E407" t="s">
        <v>147</v>
      </c>
      <c r="J407" t="s">
        <v>335</v>
      </c>
      <c r="N407" t="s">
        <v>337</v>
      </c>
    </row>
    <row r="408" spans="1:22" x14ac:dyDescent="0.25">
      <c r="A408" t="s">
        <v>1023</v>
      </c>
    </row>
    <row r="409" spans="1:22" x14ac:dyDescent="0.25">
      <c r="A409" t="s">
        <v>1024</v>
      </c>
    </row>
    <row r="410" spans="1:22" x14ac:dyDescent="0.25">
      <c r="A410" s="3" t="s">
        <v>403</v>
      </c>
    </row>
    <row r="412" spans="1:22" x14ac:dyDescent="0.25">
      <c r="A412" s="3" t="s">
        <v>297</v>
      </c>
    </row>
    <row r="413" spans="1:22" x14ac:dyDescent="0.25">
      <c r="A413" s="3" t="s">
        <v>298</v>
      </c>
    </row>
    <row r="414" spans="1:22" x14ac:dyDescent="0.25">
      <c r="A414" s="3" t="s">
        <v>338</v>
      </c>
    </row>
    <row r="415" spans="1:22" x14ac:dyDescent="0.25">
      <c r="A415" s="3" t="s">
        <v>477</v>
      </c>
    </row>
    <row r="416" spans="1:22" x14ac:dyDescent="0.25">
      <c r="A416" s="3" t="s">
        <v>403</v>
      </c>
    </row>
    <row r="417" spans="1:22" x14ac:dyDescent="0.25">
      <c r="A417" s="3" t="s">
        <v>478</v>
      </c>
    </row>
    <row r="418" spans="1:22" x14ac:dyDescent="0.25">
      <c r="A418" s="3" t="s">
        <v>925</v>
      </c>
    </row>
    <row r="419" spans="1:22" x14ac:dyDescent="0.25">
      <c r="A419" s="3" t="s">
        <v>55</v>
      </c>
    </row>
    <row r="420" spans="1:22" x14ac:dyDescent="0.25">
      <c r="A420" t="s">
        <v>1025</v>
      </c>
    </row>
    <row r="421" spans="1:22" x14ac:dyDescent="0.25">
      <c r="A421" t="s">
        <v>1026</v>
      </c>
    </row>
    <row r="422" spans="1:22" x14ac:dyDescent="0.25">
      <c r="D422" s="3" t="s">
        <v>0</v>
      </c>
      <c r="E422">
        <v>1</v>
      </c>
      <c r="G422" t="b">
        <v>0</v>
      </c>
      <c r="H422" t="b">
        <v>1</v>
      </c>
      <c r="I422" t="b">
        <v>0</v>
      </c>
      <c r="J422" t="s">
        <v>2</v>
      </c>
      <c r="L422">
        <v>10</v>
      </c>
      <c r="M422">
        <v>0</v>
      </c>
      <c r="N422" t="b">
        <v>1</v>
      </c>
      <c r="O422" t="s">
        <v>0</v>
      </c>
      <c r="V422" t="b">
        <v>0</v>
      </c>
    </row>
    <row r="423" spans="1:22" x14ac:dyDescent="0.25">
      <c r="D423" s="3" t="s">
        <v>303</v>
      </c>
      <c r="E423">
        <v>2</v>
      </c>
      <c r="G423" t="b">
        <v>1</v>
      </c>
      <c r="H423" t="b">
        <v>0</v>
      </c>
      <c r="I423" t="b">
        <v>0</v>
      </c>
      <c r="J423" t="s">
        <v>6</v>
      </c>
      <c r="K423">
        <v>20</v>
      </c>
      <c r="N423" t="b">
        <v>0</v>
      </c>
      <c r="O423" t="s">
        <v>303</v>
      </c>
      <c r="V423" t="b">
        <v>0</v>
      </c>
    </row>
    <row r="424" spans="1:22" x14ac:dyDescent="0.25">
      <c r="D424" s="3" t="s">
        <v>304</v>
      </c>
      <c r="E424">
        <v>3</v>
      </c>
      <c r="G424" t="b">
        <v>0</v>
      </c>
      <c r="H424" t="b">
        <v>0</v>
      </c>
      <c r="I424" t="b">
        <v>0</v>
      </c>
      <c r="J424" t="s">
        <v>6</v>
      </c>
      <c r="K424">
        <v>128</v>
      </c>
      <c r="N424" t="b">
        <v>0</v>
      </c>
      <c r="O424" t="s">
        <v>304</v>
      </c>
      <c r="V424" t="b">
        <v>0</v>
      </c>
    </row>
    <row r="425" spans="1:22" x14ac:dyDescent="0.25">
      <c r="D425" s="3" t="s">
        <v>310</v>
      </c>
      <c r="E425">
        <v>4</v>
      </c>
      <c r="G425" t="b">
        <v>1</v>
      </c>
      <c r="H425" t="b">
        <v>0</v>
      </c>
      <c r="I425" t="b">
        <v>0</v>
      </c>
      <c r="J425" t="s">
        <v>6</v>
      </c>
      <c r="K425">
        <v>128</v>
      </c>
      <c r="N425" t="b">
        <v>0</v>
      </c>
      <c r="O425" t="s">
        <v>310</v>
      </c>
      <c r="V425" t="b">
        <v>0</v>
      </c>
    </row>
    <row r="426" spans="1:22" x14ac:dyDescent="0.25">
      <c r="D426" s="3" t="s">
        <v>311</v>
      </c>
      <c r="E426">
        <v>5</v>
      </c>
      <c r="G426" t="b">
        <v>1</v>
      </c>
      <c r="H426" t="b">
        <v>0</v>
      </c>
      <c r="I426" t="b">
        <v>0</v>
      </c>
      <c r="J426" t="s">
        <v>339</v>
      </c>
      <c r="K426">
        <v>25</v>
      </c>
      <c r="N426" t="b">
        <v>0</v>
      </c>
      <c r="O426" t="s">
        <v>311</v>
      </c>
      <c r="V426" t="b">
        <v>0</v>
      </c>
    </row>
    <row r="427" spans="1:22" x14ac:dyDescent="0.25">
      <c r="D427" s="3" t="s">
        <v>312</v>
      </c>
      <c r="E427">
        <v>6</v>
      </c>
      <c r="G427" t="b">
        <v>1</v>
      </c>
      <c r="H427" t="b">
        <v>0</v>
      </c>
      <c r="I427" t="b">
        <v>0</v>
      </c>
      <c r="J427" t="s">
        <v>6</v>
      </c>
      <c r="K427">
        <v>20</v>
      </c>
      <c r="N427" t="b">
        <v>0</v>
      </c>
      <c r="O427" t="s">
        <v>312</v>
      </c>
      <c r="V427" t="b">
        <v>0</v>
      </c>
    </row>
    <row r="428" spans="1:22" x14ac:dyDescent="0.25">
      <c r="D428" s="3" t="s">
        <v>313</v>
      </c>
      <c r="E428">
        <v>7</v>
      </c>
      <c r="G428" t="b">
        <v>1</v>
      </c>
      <c r="H428" t="b">
        <v>0</v>
      </c>
      <c r="I428" t="b">
        <v>0</v>
      </c>
      <c r="J428" t="s">
        <v>6</v>
      </c>
      <c r="K428">
        <v>128</v>
      </c>
      <c r="N428" t="b">
        <v>0</v>
      </c>
      <c r="O428" t="s">
        <v>313</v>
      </c>
      <c r="V428" t="b">
        <v>0</v>
      </c>
    </row>
    <row r="429" spans="1:22" x14ac:dyDescent="0.25">
      <c r="D429" s="3" t="s">
        <v>314</v>
      </c>
      <c r="E429">
        <v>8</v>
      </c>
      <c r="G429" t="b">
        <v>1</v>
      </c>
      <c r="H429" t="b">
        <v>0</v>
      </c>
      <c r="I429" t="b">
        <v>0</v>
      </c>
      <c r="J429" t="s">
        <v>339</v>
      </c>
      <c r="K429">
        <v>25</v>
      </c>
      <c r="N429" t="b">
        <v>0</v>
      </c>
      <c r="O429" t="s">
        <v>314</v>
      </c>
      <c r="V429" t="b">
        <v>0</v>
      </c>
    </row>
    <row r="430" spans="1:22" x14ac:dyDescent="0.25">
      <c r="D430" s="3" t="s">
        <v>315</v>
      </c>
      <c r="E430">
        <v>9</v>
      </c>
      <c r="G430" t="b">
        <v>1</v>
      </c>
      <c r="H430" t="b">
        <v>0</v>
      </c>
      <c r="I430" t="b">
        <v>0</v>
      </c>
      <c r="J430" t="s">
        <v>6</v>
      </c>
      <c r="K430">
        <v>-1</v>
      </c>
      <c r="N430" t="b">
        <v>0</v>
      </c>
      <c r="O430" t="s">
        <v>315</v>
      </c>
      <c r="V430" t="b">
        <v>0</v>
      </c>
    </row>
    <row r="431" spans="1:22" x14ac:dyDescent="0.25">
      <c r="D431" s="3" t="s">
        <v>316</v>
      </c>
      <c r="E431">
        <v>10</v>
      </c>
      <c r="G431" t="b">
        <v>1</v>
      </c>
      <c r="H431" t="b">
        <v>0</v>
      </c>
      <c r="I431" t="b">
        <v>0</v>
      </c>
      <c r="J431" t="s">
        <v>6</v>
      </c>
      <c r="K431">
        <v>128</v>
      </c>
      <c r="N431" t="b">
        <v>0</v>
      </c>
      <c r="O431" t="s">
        <v>316</v>
      </c>
      <c r="V431" t="b">
        <v>0</v>
      </c>
    </row>
    <row r="432" spans="1:22" x14ac:dyDescent="0.25">
      <c r="D432" s="3" t="s">
        <v>317</v>
      </c>
      <c r="E432">
        <v>11</v>
      </c>
      <c r="G432" t="b">
        <v>1</v>
      </c>
      <c r="H432" t="b">
        <v>0</v>
      </c>
      <c r="I432" t="b">
        <v>0</v>
      </c>
      <c r="J432" t="s">
        <v>2</v>
      </c>
      <c r="L432">
        <v>10</v>
      </c>
      <c r="M432">
        <v>0</v>
      </c>
      <c r="N432" t="b">
        <v>0</v>
      </c>
      <c r="O432" t="s">
        <v>317</v>
      </c>
      <c r="V432" t="b">
        <v>0</v>
      </c>
    </row>
    <row r="433" spans="1:22" x14ac:dyDescent="0.25">
      <c r="D433" s="3" t="s">
        <v>318</v>
      </c>
      <c r="E433">
        <v>12</v>
      </c>
      <c r="G433" t="b">
        <v>1</v>
      </c>
      <c r="H433" t="b">
        <v>0</v>
      </c>
      <c r="I433" t="b">
        <v>0</v>
      </c>
      <c r="J433" t="s">
        <v>73</v>
      </c>
      <c r="N433" t="b">
        <v>0</v>
      </c>
      <c r="O433" t="s">
        <v>318</v>
      </c>
      <c r="V433" t="b">
        <v>0</v>
      </c>
    </row>
    <row r="434" spans="1:22" x14ac:dyDescent="0.25">
      <c r="A434" t="s">
        <v>1027</v>
      </c>
    </row>
    <row r="435" spans="1:22" x14ac:dyDescent="0.25">
      <c r="A435" t="s">
        <v>1028</v>
      </c>
    </row>
    <row r="436" spans="1:22" x14ac:dyDescent="0.25">
      <c r="A436" t="s">
        <v>404</v>
      </c>
      <c r="B436" t="s">
        <v>55</v>
      </c>
      <c r="C436" t="s">
        <v>56</v>
      </c>
      <c r="E436" t="s">
        <v>59</v>
      </c>
      <c r="F436" t="s">
        <v>471</v>
      </c>
      <c r="H436" t="s">
        <v>472</v>
      </c>
      <c r="J436" t="s">
        <v>333</v>
      </c>
      <c r="K436">
        <v>11</v>
      </c>
      <c r="N436" t="s">
        <v>479</v>
      </c>
    </row>
    <row r="437" spans="1:22" x14ac:dyDescent="0.25">
      <c r="A437" t="s">
        <v>404</v>
      </c>
      <c r="B437" t="s">
        <v>55</v>
      </c>
      <c r="C437" t="s">
        <v>56</v>
      </c>
      <c r="E437" t="s">
        <v>59</v>
      </c>
      <c r="F437" t="s">
        <v>474</v>
      </c>
      <c r="H437" t="s">
        <v>475</v>
      </c>
      <c r="J437" t="s">
        <v>333</v>
      </c>
      <c r="K437">
        <v>12</v>
      </c>
      <c r="N437" t="s">
        <v>480</v>
      </c>
    </row>
    <row r="438" spans="1:22" x14ac:dyDescent="0.25">
      <c r="A438" t="s">
        <v>404</v>
      </c>
      <c r="B438" t="s">
        <v>55</v>
      </c>
      <c r="C438" t="s">
        <v>56</v>
      </c>
      <c r="D438" s="3" t="s">
        <v>315</v>
      </c>
      <c r="E438" t="s">
        <v>340</v>
      </c>
      <c r="J438" t="s">
        <v>926</v>
      </c>
    </row>
    <row r="439" spans="1:22" x14ac:dyDescent="0.25">
      <c r="A439" t="s">
        <v>404</v>
      </c>
      <c r="B439" t="s">
        <v>55</v>
      </c>
      <c r="C439" t="s">
        <v>56</v>
      </c>
      <c r="D439" s="3" t="s">
        <v>311</v>
      </c>
      <c r="E439" t="s">
        <v>147</v>
      </c>
      <c r="J439" t="s">
        <v>335</v>
      </c>
      <c r="N439" t="s">
        <v>927</v>
      </c>
    </row>
    <row r="440" spans="1:22" x14ac:dyDescent="0.25">
      <c r="A440" t="s">
        <v>404</v>
      </c>
      <c r="B440" t="s">
        <v>55</v>
      </c>
      <c r="C440" t="s">
        <v>56</v>
      </c>
      <c r="D440" s="3" t="s">
        <v>314</v>
      </c>
      <c r="E440" t="s">
        <v>147</v>
      </c>
      <c r="J440" t="s">
        <v>335</v>
      </c>
      <c r="N440" t="s">
        <v>928</v>
      </c>
    </row>
    <row r="441" spans="1:22" x14ac:dyDescent="0.25">
      <c r="A441" t="s">
        <v>1029</v>
      </c>
    </row>
    <row r="442" spans="1:22" x14ac:dyDescent="0.25">
      <c r="A442" t="s">
        <v>1030</v>
      </c>
    </row>
    <row r="443" spans="1:22" x14ac:dyDescent="0.25">
      <c r="A443" s="3" t="s">
        <v>403</v>
      </c>
    </row>
    <row r="445" spans="1:22" x14ac:dyDescent="0.25">
      <c r="A445" s="3" t="s">
        <v>297</v>
      </c>
    </row>
    <row r="446" spans="1:22" x14ac:dyDescent="0.25">
      <c r="A446" s="3" t="s">
        <v>298</v>
      </c>
    </row>
    <row r="447" spans="1:22" x14ac:dyDescent="0.25">
      <c r="A447" s="3" t="s">
        <v>338</v>
      </c>
    </row>
    <row r="448" spans="1:22" x14ac:dyDescent="0.25">
      <c r="A448" s="3" t="s">
        <v>477</v>
      </c>
    </row>
    <row r="449" spans="1:1" x14ac:dyDescent="0.25">
      <c r="A449" s="3" t="s">
        <v>481</v>
      </c>
    </row>
    <row r="450" spans="1:1" x14ac:dyDescent="0.25">
      <c r="A450" s="3" t="s">
        <v>482</v>
      </c>
    </row>
    <row r="451" spans="1:1" x14ac:dyDescent="0.25">
      <c r="A451" s="3" t="s">
        <v>403</v>
      </c>
    </row>
    <row r="452" spans="1:1" x14ac:dyDescent="0.25">
      <c r="A452" s="3" t="s">
        <v>483</v>
      </c>
    </row>
    <row r="453" spans="1:1" x14ac:dyDescent="0.25">
      <c r="A453" s="3" t="s">
        <v>478</v>
      </c>
    </row>
    <row r="454" spans="1:1" x14ac:dyDescent="0.25">
      <c r="A454" s="3" t="s">
        <v>925</v>
      </c>
    </row>
    <row r="455" spans="1:1" x14ac:dyDescent="0.25">
      <c r="A455" s="3" t="s">
        <v>929</v>
      </c>
    </row>
    <row r="456" spans="1:1" x14ac:dyDescent="0.25">
      <c r="A456" s="3" t="s">
        <v>930</v>
      </c>
    </row>
    <row r="457" spans="1:1" x14ac:dyDescent="0.25">
      <c r="A457" s="3" t="s">
        <v>55</v>
      </c>
    </row>
    <row r="458" spans="1:1" x14ac:dyDescent="0.25">
      <c r="A458" t="s">
        <v>1031</v>
      </c>
    </row>
    <row r="459" spans="1:1" x14ac:dyDescent="0.25">
      <c r="A459" t="s">
        <v>1032</v>
      </c>
    </row>
    <row r="462" spans="1:1" x14ac:dyDescent="0.25">
      <c r="A462" s="3" t="s">
        <v>297</v>
      </c>
    </row>
    <row r="463" spans="1:1" x14ac:dyDescent="0.25">
      <c r="A463" s="3" t="s">
        <v>298</v>
      </c>
    </row>
    <row r="464" spans="1:1" x14ac:dyDescent="0.25">
      <c r="A464" s="3" t="s">
        <v>59</v>
      </c>
    </row>
    <row r="465" spans="1:1" x14ac:dyDescent="0.25">
      <c r="A465" s="3" t="s">
        <v>931</v>
      </c>
    </row>
    <row r="466" spans="1:1" x14ac:dyDescent="0.25">
      <c r="A466" s="3" t="s">
        <v>488</v>
      </c>
    </row>
    <row r="467" spans="1:1" x14ac:dyDescent="0.25">
      <c r="A467" s="3" t="s">
        <v>932</v>
      </c>
    </row>
    <row r="468" spans="1:1" x14ac:dyDescent="0.25">
      <c r="A468" s="3" t="s">
        <v>11</v>
      </c>
    </row>
    <row r="469" spans="1:1" x14ac:dyDescent="0.25">
      <c r="A469" s="3" t="s">
        <v>84</v>
      </c>
    </row>
    <row r="470" spans="1:1" x14ac:dyDescent="0.25">
      <c r="A470" s="3" t="s">
        <v>343</v>
      </c>
    </row>
    <row r="471" spans="1:1" x14ac:dyDescent="0.25">
      <c r="A471" s="3" t="s">
        <v>175</v>
      </c>
    </row>
    <row r="472" spans="1:1" x14ac:dyDescent="0.25">
      <c r="A472" s="3" t="s">
        <v>485</v>
      </c>
    </row>
    <row r="473" spans="1:1" x14ac:dyDescent="0.25">
      <c r="A473" s="3" t="s">
        <v>487</v>
      </c>
    </row>
    <row r="474" spans="1:1" x14ac:dyDescent="0.25">
      <c r="A474" s="3" t="s">
        <v>484</v>
      </c>
    </row>
    <row r="475" spans="1:1" x14ac:dyDescent="0.25">
      <c r="A475" s="3" t="s">
        <v>345</v>
      </c>
    </row>
    <row r="476" spans="1:1" x14ac:dyDescent="0.25">
      <c r="A476" s="3" t="s">
        <v>340</v>
      </c>
    </row>
    <row r="477" spans="1:1" x14ac:dyDescent="0.25">
      <c r="A477" s="3" t="s">
        <v>490</v>
      </c>
    </row>
    <row r="478" spans="1:1" x14ac:dyDescent="0.25">
      <c r="A478" s="3" t="s">
        <v>170</v>
      </c>
    </row>
    <row r="479" spans="1:1" x14ac:dyDescent="0.25">
      <c r="A479" s="3" t="s">
        <v>344</v>
      </c>
    </row>
    <row r="480" spans="1:1" x14ac:dyDescent="0.25">
      <c r="A480" s="3" t="s">
        <v>341</v>
      </c>
    </row>
    <row r="481" spans="1:1" x14ac:dyDescent="0.25">
      <c r="A481" s="3" t="s">
        <v>933</v>
      </c>
    </row>
    <row r="482" spans="1:1" x14ac:dyDescent="0.25">
      <c r="A482" s="3" t="s">
        <v>346</v>
      </c>
    </row>
    <row r="483" spans="1:1" x14ac:dyDescent="0.25">
      <c r="A483" s="3" t="s">
        <v>347</v>
      </c>
    </row>
    <row r="484" spans="1:1" x14ac:dyDescent="0.25">
      <c r="A484" s="3" t="s">
        <v>934</v>
      </c>
    </row>
    <row r="485" spans="1:1" x14ac:dyDescent="0.25">
      <c r="A485" s="3" t="s">
        <v>489</v>
      </c>
    </row>
    <row r="486" spans="1:1" x14ac:dyDescent="0.25">
      <c r="A486" s="3" t="s">
        <v>935</v>
      </c>
    </row>
    <row r="487" spans="1:1" x14ac:dyDescent="0.25">
      <c r="A487" s="3" t="s">
        <v>486</v>
      </c>
    </row>
    <row r="488" spans="1:1" x14ac:dyDescent="0.25">
      <c r="A488" s="3" t="s">
        <v>324</v>
      </c>
    </row>
    <row r="489" spans="1:1" x14ac:dyDescent="0.25">
      <c r="A489" s="3" t="s">
        <v>141</v>
      </c>
    </row>
    <row r="490" spans="1:1" x14ac:dyDescent="0.25">
      <c r="A490" s="3" t="s">
        <v>342</v>
      </c>
    </row>
    <row r="491" spans="1:1" x14ac:dyDescent="0.25">
      <c r="A491" s="3" t="s">
        <v>348</v>
      </c>
    </row>
    <row r="492" spans="1:1" x14ac:dyDescent="0.25">
      <c r="A492" s="3" t="s">
        <v>174</v>
      </c>
    </row>
    <row r="493" spans="1:1" x14ac:dyDescent="0.25">
      <c r="A493" s="3" t="s">
        <v>492</v>
      </c>
    </row>
    <row r="494" spans="1:1" x14ac:dyDescent="0.25">
      <c r="A494" s="3" t="s">
        <v>491</v>
      </c>
    </row>
    <row r="495" spans="1:1" x14ac:dyDescent="0.25">
      <c r="A495" s="3" t="s">
        <v>147</v>
      </c>
    </row>
    <row r="496" spans="1:1" x14ac:dyDescent="0.25">
      <c r="A496" t="s">
        <v>1033</v>
      </c>
    </row>
    <row r="497" spans="1:22" x14ac:dyDescent="0.25">
      <c r="A497" t="s">
        <v>1034</v>
      </c>
    </row>
    <row r="498" spans="1:22" x14ac:dyDescent="0.25">
      <c r="D498" s="3" t="s">
        <v>0</v>
      </c>
      <c r="E498">
        <v>1</v>
      </c>
      <c r="G498" t="b">
        <v>0</v>
      </c>
      <c r="H498" t="b">
        <v>1</v>
      </c>
      <c r="I498" t="b">
        <v>0</v>
      </c>
      <c r="J498" t="s">
        <v>2</v>
      </c>
      <c r="L498">
        <v>10</v>
      </c>
      <c r="M498">
        <v>0</v>
      </c>
      <c r="N498" t="b">
        <v>1</v>
      </c>
      <c r="O498" t="s">
        <v>0</v>
      </c>
      <c r="V498" t="b">
        <v>0</v>
      </c>
    </row>
    <row r="499" spans="1:22" x14ac:dyDescent="0.25">
      <c r="D499" s="3" t="s">
        <v>303</v>
      </c>
      <c r="E499">
        <v>2</v>
      </c>
      <c r="G499" t="b">
        <v>1</v>
      </c>
      <c r="H499" t="b">
        <v>0</v>
      </c>
      <c r="I499" t="b">
        <v>0</v>
      </c>
      <c r="J499" t="s">
        <v>6</v>
      </c>
      <c r="K499">
        <v>128</v>
      </c>
      <c r="N499" t="b">
        <v>0</v>
      </c>
      <c r="O499" t="s">
        <v>303</v>
      </c>
      <c r="V499" t="b">
        <v>0</v>
      </c>
    </row>
    <row r="500" spans="1:22" x14ac:dyDescent="0.25">
      <c r="D500" s="3" t="s">
        <v>304</v>
      </c>
      <c r="E500">
        <v>3</v>
      </c>
      <c r="G500" t="b">
        <v>1</v>
      </c>
      <c r="H500" t="b">
        <v>0</v>
      </c>
      <c r="I500" t="b">
        <v>0</v>
      </c>
      <c r="J500" t="s">
        <v>6</v>
      </c>
      <c r="K500">
        <v>128</v>
      </c>
      <c r="N500" t="b">
        <v>0</v>
      </c>
      <c r="O500" t="s">
        <v>304</v>
      </c>
      <c r="V500" t="b">
        <v>0</v>
      </c>
    </row>
    <row r="501" spans="1:22" x14ac:dyDescent="0.25">
      <c r="D501" s="3" t="s">
        <v>310</v>
      </c>
      <c r="E501">
        <v>4</v>
      </c>
      <c r="G501" t="b">
        <v>1</v>
      </c>
      <c r="H501" t="b">
        <v>0</v>
      </c>
      <c r="I501" t="b">
        <v>0</v>
      </c>
      <c r="J501" t="s">
        <v>6</v>
      </c>
      <c r="K501">
        <v>128</v>
      </c>
      <c r="N501" t="b">
        <v>0</v>
      </c>
      <c r="O501" t="s">
        <v>310</v>
      </c>
      <c r="V501" t="b">
        <v>0</v>
      </c>
    </row>
    <row r="502" spans="1:22" x14ac:dyDescent="0.25">
      <c r="D502" s="3" t="s">
        <v>325</v>
      </c>
      <c r="E502">
        <v>5</v>
      </c>
      <c r="G502" t="b">
        <v>0</v>
      </c>
      <c r="H502" t="b">
        <v>0</v>
      </c>
      <c r="I502" t="b">
        <v>0</v>
      </c>
      <c r="J502" t="s">
        <v>349</v>
      </c>
      <c r="K502">
        <v>2</v>
      </c>
      <c r="N502" t="b">
        <v>0</v>
      </c>
      <c r="O502" t="s">
        <v>325</v>
      </c>
      <c r="V502" t="b">
        <v>0</v>
      </c>
    </row>
    <row r="503" spans="1:22" x14ac:dyDescent="0.25">
      <c r="D503" s="3" t="s">
        <v>326</v>
      </c>
      <c r="E503">
        <v>6</v>
      </c>
      <c r="G503" t="b">
        <v>1</v>
      </c>
      <c r="H503" t="b">
        <v>0</v>
      </c>
      <c r="I503" t="b">
        <v>0</v>
      </c>
      <c r="J503" t="s">
        <v>6</v>
      </c>
      <c r="K503">
        <v>128</v>
      </c>
      <c r="N503" t="b">
        <v>0</v>
      </c>
      <c r="O503" t="s">
        <v>326</v>
      </c>
      <c r="V503" t="b">
        <v>0</v>
      </c>
    </row>
    <row r="504" spans="1:22" x14ac:dyDescent="0.25">
      <c r="D504" s="3" t="s">
        <v>327</v>
      </c>
      <c r="E504">
        <v>7</v>
      </c>
      <c r="G504" t="b">
        <v>1</v>
      </c>
      <c r="H504" t="b">
        <v>0</v>
      </c>
      <c r="I504" t="b">
        <v>0</v>
      </c>
      <c r="J504" t="s">
        <v>6</v>
      </c>
      <c r="K504">
        <v>1024</v>
      </c>
      <c r="N504" t="b">
        <v>0</v>
      </c>
      <c r="O504" t="s">
        <v>327</v>
      </c>
      <c r="V504" t="b">
        <v>0</v>
      </c>
    </row>
    <row r="505" spans="1:22" x14ac:dyDescent="0.25">
      <c r="D505" s="3" t="s">
        <v>328</v>
      </c>
      <c r="E505">
        <v>8</v>
      </c>
      <c r="G505" t="b">
        <v>1</v>
      </c>
      <c r="H505" t="b">
        <v>0</v>
      </c>
      <c r="I505" t="b">
        <v>0</v>
      </c>
      <c r="J505" t="s">
        <v>6</v>
      </c>
      <c r="K505">
        <v>2000</v>
      </c>
      <c r="N505" t="b">
        <v>0</v>
      </c>
      <c r="O505" t="s">
        <v>328</v>
      </c>
      <c r="V505" t="b">
        <v>0</v>
      </c>
    </row>
    <row r="506" spans="1:22" x14ac:dyDescent="0.25">
      <c r="A506" t="s">
        <v>1035</v>
      </c>
    </row>
    <row r="507" spans="1:22" x14ac:dyDescent="0.25">
      <c r="A507" t="s">
        <v>1036</v>
      </c>
    </row>
    <row r="508" spans="1:22" x14ac:dyDescent="0.25">
      <c r="A508" t="s">
        <v>404</v>
      </c>
      <c r="B508" t="s">
        <v>55</v>
      </c>
      <c r="C508" t="s">
        <v>58</v>
      </c>
      <c r="E508" t="s">
        <v>59</v>
      </c>
      <c r="F508" t="s">
        <v>471</v>
      </c>
      <c r="H508" t="s">
        <v>472</v>
      </c>
      <c r="J508" t="s">
        <v>333</v>
      </c>
      <c r="K508">
        <v>11</v>
      </c>
      <c r="N508" t="s">
        <v>494</v>
      </c>
    </row>
    <row r="509" spans="1:22" x14ac:dyDescent="0.25">
      <c r="A509" t="s">
        <v>404</v>
      </c>
      <c r="B509" t="s">
        <v>55</v>
      </c>
      <c r="C509" t="s">
        <v>58</v>
      </c>
      <c r="E509" t="s">
        <v>59</v>
      </c>
      <c r="F509" t="s">
        <v>474</v>
      </c>
      <c r="H509" t="s">
        <v>475</v>
      </c>
      <c r="J509" t="s">
        <v>333</v>
      </c>
      <c r="K509">
        <v>12</v>
      </c>
      <c r="N509" t="s">
        <v>495</v>
      </c>
    </row>
    <row r="510" spans="1:22" x14ac:dyDescent="0.25">
      <c r="A510" t="s">
        <v>1037</v>
      </c>
    </row>
    <row r="511" spans="1:22" x14ac:dyDescent="0.25">
      <c r="A511" t="s">
        <v>1038</v>
      </c>
    </row>
    <row r="512" spans="1:22" x14ac:dyDescent="0.25">
      <c r="A512" s="3" t="s">
        <v>403</v>
      </c>
    </row>
    <row r="514" spans="1:1" x14ac:dyDescent="0.25">
      <c r="A514" s="3" t="s">
        <v>297</v>
      </c>
    </row>
    <row r="515" spans="1:1" x14ac:dyDescent="0.25">
      <c r="A515" s="3" t="s">
        <v>298</v>
      </c>
    </row>
    <row r="516" spans="1:1" x14ac:dyDescent="0.25">
      <c r="A516" s="3" t="s">
        <v>338</v>
      </c>
    </row>
    <row r="517" spans="1:1" x14ac:dyDescent="0.25">
      <c r="A517" s="3" t="s">
        <v>477</v>
      </c>
    </row>
    <row r="518" spans="1:1" x14ac:dyDescent="0.25">
      <c r="A518" s="3" t="s">
        <v>482</v>
      </c>
    </row>
    <row r="519" spans="1:1" x14ac:dyDescent="0.25">
      <c r="A519" s="3" t="s">
        <v>403</v>
      </c>
    </row>
    <row r="520" spans="1:1" x14ac:dyDescent="0.25">
      <c r="A520" s="3" t="s">
        <v>925</v>
      </c>
    </row>
    <row r="521" spans="1:1" x14ac:dyDescent="0.25">
      <c r="A521" t="s">
        <v>1039</v>
      </c>
    </row>
    <row r="522" spans="1:1" x14ac:dyDescent="0.25">
      <c r="A522" t="s">
        <v>1040</v>
      </c>
    </row>
    <row r="525" spans="1:1" x14ac:dyDescent="0.25">
      <c r="A525" s="3" t="s">
        <v>297</v>
      </c>
    </row>
    <row r="526" spans="1:1" x14ac:dyDescent="0.25">
      <c r="A526" s="3" t="s">
        <v>298</v>
      </c>
    </row>
    <row r="527" spans="1:1" x14ac:dyDescent="0.25">
      <c r="A527" s="3" t="s">
        <v>936</v>
      </c>
    </row>
    <row r="528" spans="1:1" x14ac:dyDescent="0.25">
      <c r="A528" s="3" t="s">
        <v>18</v>
      </c>
    </row>
    <row r="529" spans="1:1" x14ac:dyDescent="0.25">
      <c r="A529" s="3" t="s">
        <v>937</v>
      </c>
    </row>
    <row r="530" spans="1:1" x14ac:dyDescent="0.25">
      <c r="A530" s="3" t="s">
        <v>370</v>
      </c>
    </row>
    <row r="531" spans="1:1" x14ac:dyDescent="0.25">
      <c r="A531" s="3" t="s">
        <v>373</v>
      </c>
    </row>
    <row r="532" spans="1:1" x14ac:dyDescent="0.25">
      <c r="A532" s="3" t="s">
        <v>368</v>
      </c>
    </row>
    <row r="533" spans="1:1" x14ac:dyDescent="0.25">
      <c r="A533" s="3" t="s">
        <v>371</v>
      </c>
    </row>
    <row r="534" spans="1:1" x14ac:dyDescent="0.25">
      <c r="A534" s="3" t="s">
        <v>369</v>
      </c>
    </row>
    <row r="535" spans="1:1" x14ac:dyDescent="0.25">
      <c r="A535" s="3" t="s">
        <v>372</v>
      </c>
    </row>
    <row r="536" spans="1:1" x14ac:dyDescent="0.25">
      <c r="A536" s="3" t="s">
        <v>60</v>
      </c>
    </row>
    <row r="537" spans="1:1" x14ac:dyDescent="0.25">
      <c r="A537" s="3" t="s">
        <v>496</v>
      </c>
    </row>
    <row r="538" spans="1:1" x14ac:dyDescent="0.25">
      <c r="A538" s="3" t="s">
        <v>227</v>
      </c>
    </row>
    <row r="539" spans="1:1" x14ac:dyDescent="0.25">
      <c r="A539" s="3" t="s">
        <v>938</v>
      </c>
    </row>
    <row r="540" spans="1:1" x14ac:dyDescent="0.25">
      <c r="A540" s="3" t="s">
        <v>62</v>
      </c>
    </row>
    <row r="541" spans="1:1" x14ac:dyDescent="0.25">
      <c r="A541" s="3" t="s">
        <v>221</v>
      </c>
    </row>
    <row r="542" spans="1:1" x14ac:dyDescent="0.25">
      <c r="A542" s="3" t="s">
        <v>361</v>
      </c>
    </row>
    <row r="543" spans="1:1" x14ac:dyDescent="0.25">
      <c r="A543" s="3" t="s">
        <v>64</v>
      </c>
    </row>
    <row r="544" spans="1:1" x14ac:dyDescent="0.25">
      <c r="A544" s="3" t="s">
        <v>497</v>
      </c>
    </row>
    <row r="545" spans="1:1" x14ac:dyDescent="0.25">
      <c r="A545" s="3" t="s">
        <v>498</v>
      </c>
    </row>
    <row r="546" spans="1:1" x14ac:dyDescent="0.25">
      <c r="A546" s="3" t="s">
        <v>499</v>
      </c>
    </row>
    <row r="547" spans="1:1" x14ac:dyDescent="0.25">
      <c r="A547" s="3" t="s">
        <v>350</v>
      </c>
    </row>
    <row r="548" spans="1:1" x14ac:dyDescent="0.25">
      <c r="A548" s="3" t="s">
        <v>65</v>
      </c>
    </row>
    <row r="549" spans="1:1" x14ac:dyDescent="0.25">
      <c r="A549" s="3" t="s">
        <v>155</v>
      </c>
    </row>
    <row r="550" spans="1:1" x14ac:dyDescent="0.25">
      <c r="A550" s="3" t="s">
        <v>124</v>
      </c>
    </row>
    <row r="551" spans="1:1" x14ac:dyDescent="0.25">
      <c r="A551" s="3" t="s">
        <v>66</v>
      </c>
    </row>
    <row r="552" spans="1:1" x14ac:dyDescent="0.25">
      <c r="A552" s="3" t="s">
        <v>351</v>
      </c>
    </row>
    <row r="553" spans="1:1" x14ac:dyDescent="0.25">
      <c r="A553" s="3" t="s">
        <v>939</v>
      </c>
    </row>
    <row r="554" spans="1:1" x14ac:dyDescent="0.25">
      <c r="A554" s="3" t="s">
        <v>242</v>
      </c>
    </row>
    <row r="555" spans="1:1" x14ac:dyDescent="0.25">
      <c r="A555" s="3" t="s">
        <v>222</v>
      </c>
    </row>
    <row r="556" spans="1:1" x14ac:dyDescent="0.25">
      <c r="A556" s="3" t="s">
        <v>940</v>
      </c>
    </row>
    <row r="557" spans="1:1" x14ac:dyDescent="0.25">
      <c r="A557" s="3" t="s">
        <v>500</v>
      </c>
    </row>
    <row r="558" spans="1:1" x14ac:dyDescent="0.25">
      <c r="A558" s="3" t="s">
        <v>501</v>
      </c>
    </row>
    <row r="559" spans="1:1" x14ac:dyDescent="0.25">
      <c r="A559" s="3" t="s">
        <v>502</v>
      </c>
    </row>
    <row r="560" spans="1:1" x14ac:dyDescent="0.25">
      <c r="A560" s="3" t="s">
        <v>503</v>
      </c>
    </row>
    <row r="561" spans="1:2" x14ac:dyDescent="0.25">
      <c r="A561" s="3" t="s">
        <v>504</v>
      </c>
    </row>
    <row r="562" spans="1:2" x14ac:dyDescent="0.25">
      <c r="A562" s="3" t="s">
        <v>505</v>
      </c>
    </row>
    <row r="563" spans="1:2" x14ac:dyDescent="0.25">
      <c r="A563" s="3" t="s">
        <v>506</v>
      </c>
    </row>
    <row r="564" spans="1:2" x14ac:dyDescent="0.25">
      <c r="A564" s="3" t="s">
        <v>507</v>
      </c>
    </row>
    <row r="565" spans="1:2" x14ac:dyDescent="0.25">
      <c r="A565" s="3" t="s">
        <v>321</v>
      </c>
    </row>
    <row r="566" spans="1:2" x14ac:dyDescent="0.25">
      <c r="A566" s="3" t="s">
        <v>320</v>
      </c>
    </row>
    <row r="567" spans="1:2" x14ac:dyDescent="0.25">
      <c r="A567" s="3" t="s">
        <v>322</v>
      </c>
    </row>
    <row r="568" spans="1:2" x14ac:dyDescent="0.25">
      <c r="A568" s="3" t="s">
        <v>352</v>
      </c>
    </row>
    <row r="569" spans="1:2" x14ac:dyDescent="0.25">
      <c r="A569" s="3" t="s">
        <v>323</v>
      </c>
    </row>
    <row r="570" spans="1:2" x14ac:dyDescent="0.25">
      <c r="A570" s="3" t="s">
        <v>319</v>
      </c>
    </row>
    <row r="571" spans="1:2" x14ac:dyDescent="0.25">
      <c r="A571" s="3" t="s">
        <v>508</v>
      </c>
    </row>
    <row r="572" spans="1:2" x14ac:dyDescent="0.25">
      <c r="A572" s="3" t="s">
        <v>366</v>
      </c>
    </row>
    <row r="573" spans="1:2" x14ac:dyDescent="0.25">
      <c r="A573" s="3" t="s">
        <v>363</v>
      </c>
    </row>
    <row r="574" spans="1:2" x14ac:dyDescent="0.25">
      <c r="A574" t="s">
        <v>1041</v>
      </c>
    </row>
    <row r="575" spans="1:2" x14ac:dyDescent="0.25">
      <c r="A575" t="s">
        <v>158</v>
      </c>
    </row>
    <row r="576" spans="1:2" x14ac:dyDescent="0.25">
      <c r="A576" t="s">
        <v>509</v>
      </c>
      <c r="B576" t="b">
        <v>0</v>
      </c>
    </row>
    <row r="577" spans="1:2" x14ac:dyDescent="0.25">
      <c r="A577" t="s">
        <v>159</v>
      </c>
    </row>
    <row r="578" spans="1:2" x14ac:dyDescent="0.25">
      <c r="A578" t="s">
        <v>514</v>
      </c>
    </row>
    <row r="579" spans="1:2" x14ac:dyDescent="0.25">
      <c r="A579" t="s">
        <v>165</v>
      </c>
      <c r="B579" t="s">
        <v>392</v>
      </c>
    </row>
    <row r="580" spans="1:2" x14ac:dyDescent="0.25">
      <c r="A580" t="s">
        <v>3</v>
      </c>
      <c r="B580" t="s">
        <v>0</v>
      </c>
    </row>
    <row r="581" spans="1:2" x14ac:dyDescent="0.25">
      <c r="A581" t="s">
        <v>184</v>
      </c>
      <c r="B581" t="s">
        <v>210</v>
      </c>
    </row>
    <row r="582" spans="1:2" x14ac:dyDescent="0.25">
      <c r="A582" t="s">
        <v>153</v>
      </c>
      <c r="B582" t="s">
        <v>163</v>
      </c>
    </row>
    <row r="583" spans="1:2" x14ac:dyDescent="0.25">
      <c r="A583" t="s">
        <v>154</v>
      </c>
      <c r="B583" t="s">
        <v>164</v>
      </c>
    </row>
    <row r="584" spans="1:2" x14ac:dyDescent="0.25">
      <c r="A584" t="s">
        <v>112</v>
      </c>
      <c r="B584" t="s">
        <v>161</v>
      </c>
    </row>
    <row r="585" spans="1:2" x14ac:dyDescent="0.25">
      <c r="A585" t="s">
        <v>115</v>
      </c>
      <c r="B585" t="s">
        <v>162</v>
      </c>
    </row>
    <row r="586" spans="1:2" x14ac:dyDescent="0.25">
      <c r="A586" t="s">
        <v>192</v>
      </c>
      <c r="B586" t="s">
        <v>294</v>
      </c>
    </row>
    <row r="587" spans="1:2" x14ac:dyDescent="0.25">
      <c r="A587" t="s">
        <v>193</v>
      </c>
      <c r="B587" t="s">
        <v>198</v>
      </c>
    </row>
    <row r="588" spans="1:2" x14ac:dyDescent="0.25">
      <c r="A588" t="s">
        <v>194</v>
      </c>
      <c r="B588" t="s">
        <v>199</v>
      </c>
    </row>
    <row r="589" spans="1:2" x14ac:dyDescent="0.25">
      <c r="A589" t="s">
        <v>515</v>
      </c>
    </row>
    <row r="590" spans="1:2" x14ac:dyDescent="0.25">
      <c r="A590" t="s">
        <v>516</v>
      </c>
    </row>
    <row r="591" spans="1:2" x14ac:dyDescent="0.25">
      <c r="A591" t="s">
        <v>165</v>
      </c>
      <c r="B591" t="s">
        <v>411</v>
      </c>
    </row>
    <row r="592" spans="1:2" x14ac:dyDescent="0.25">
      <c r="A592" t="s">
        <v>183</v>
      </c>
      <c r="B592" t="s">
        <v>200</v>
      </c>
    </row>
    <row r="593" spans="1:2" x14ac:dyDescent="0.25">
      <c r="A593" t="s">
        <v>69</v>
      </c>
      <c r="B593" t="s">
        <v>168</v>
      </c>
    </row>
    <row r="594" spans="1:2" x14ac:dyDescent="0.25">
      <c r="A594" t="s">
        <v>70</v>
      </c>
      <c r="B594" t="s">
        <v>99</v>
      </c>
    </row>
    <row r="595" spans="1:2" x14ac:dyDescent="0.25">
      <c r="A595" t="s">
        <v>68</v>
      </c>
      <c r="B595" t="s">
        <v>167</v>
      </c>
    </row>
    <row r="596" spans="1:2" x14ac:dyDescent="0.25">
      <c r="A596" t="s">
        <v>224</v>
      </c>
      <c r="B596" t="s">
        <v>228</v>
      </c>
    </row>
    <row r="597" spans="1:2" x14ac:dyDescent="0.25">
      <c r="A597" t="s">
        <v>184</v>
      </c>
      <c r="B597" t="s">
        <v>210</v>
      </c>
    </row>
    <row r="598" spans="1:2" x14ac:dyDescent="0.25">
      <c r="A598" t="s">
        <v>67</v>
      </c>
      <c r="B598" t="s">
        <v>166</v>
      </c>
    </row>
    <row r="599" spans="1:2" x14ac:dyDescent="0.25">
      <c r="A599" t="s">
        <v>517</v>
      </c>
    </row>
    <row r="600" spans="1:2" x14ac:dyDescent="0.25">
      <c r="A600" t="s">
        <v>518</v>
      </c>
    </row>
    <row r="601" spans="1:2" x14ac:dyDescent="0.25">
      <c r="A601" t="s">
        <v>165</v>
      </c>
      <c r="B601" t="s">
        <v>395</v>
      </c>
    </row>
    <row r="602" spans="1:2" x14ac:dyDescent="0.25">
      <c r="A602" t="s">
        <v>3</v>
      </c>
      <c r="B602" t="s">
        <v>0</v>
      </c>
    </row>
    <row r="603" spans="1:2" x14ac:dyDescent="0.25">
      <c r="A603" t="s">
        <v>171</v>
      </c>
      <c r="B603" t="s">
        <v>164</v>
      </c>
    </row>
    <row r="604" spans="1:2" x14ac:dyDescent="0.25">
      <c r="A604" t="s">
        <v>142</v>
      </c>
      <c r="B604" t="s">
        <v>206</v>
      </c>
    </row>
    <row r="605" spans="1:2" x14ac:dyDescent="0.25">
      <c r="A605" t="s">
        <v>143</v>
      </c>
      <c r="B605" t="s">
        <v>207</v>
      </c>
    </row>
    <row r="606" spans="1:2" x14ac:dyDescent="0.25">
      <c r="A606" t="s">
        <v>144</v>
      </c>
      <c r="B606" t="s">
        <v>208</v>
      </c>
    </row>
    <row r="607" spans="1:2" x14ac:dyDescent="0.25">
      <c r="A607" t="s">
        <v>145</v>
      </c>
      <c r="B607" t="s">
        <v>209</v>
      </c>
    </row>
    <row r="608" spans="1:2" x14ac:dyDescent="0.25">
      <c r="A608" t="s">
        <v>146</v>
      </c>
      <c r="B608" t="s">
        <v>77</v>
      </c>
    </row>
    <row r="609" spans="1:2" x14ac:dyDescent="0.25">
      <c r="A609" t="s">
        <v>184</v>
      </c>
      <c r="B609" t="s">
        <v>210</v>
      </c>
    </row>
    <row r="610" spans="1:2" x14ac:dyDescent="0.25">
      <c r="A610" t="s">
        <v>80</v>
      </c>
      <c r="B610" t="s">
        <v>205</v>
      </c>
    </row>
    <row r="611" spans="1:2" x14ac:dyDescent="0.25">
      <c r="A611" t="s">
        <v>519</v>
      </c>
    </row>
    <row r="612" spans="1:2" x14ac:dyDescent="0.25">
      <c r="A612" t="s">
        <v>520</v>
      </c>
    </row>
    <row r="613" spans="1:2" x14ac:dyDescent="0.25">
      <c r="A613" t="s">
        <v>165</v>
      </c>
      <c r="B613" t="s">
        <v>396</v>
      </c>
    </row>
    <row r="614" spans="1:2" x14ac:dyDescent="0.25">
      <c r="A614" t="s">
        <v>3</v>
      </c>
      <c r="B614" t="s">
        <v>0</v>
      </c>
    </row>
    <row r="615" spans="1:2" x14ac:dyDescent="0.25">
      <c r="A615" t="s">
        <v>8</v>
      </c>
      <c r="B615" t="s">
        <v>237</v>
      </c>
    </row>
    <row r="616" spans="1:2" x14ac:dyDescent="0.25">
      <c r="A616" t="s">
        <v>4</v>
      </c>
      <c r="B616" t="s">
        <v>204</v>
      </c>
    </row>
    <row r="617" spans="1:2" x14ac:dyDescent="0.25">
      <c r="A617" t="s">
        <v>5</v>
      </c>
      <c r="B617" t="s">
        <v>203</v>
      </c>
    </row>
    <row r="618" spans="1:2" x14ac:dyDescent="0.25">
      <c r="A618" t="s">
        <v>1</v>
      </c>
      <c r="B618" t="s">
        <v>201</v>
      </c>
    </row>
    <row r="619" spans="1:2" x14ac:dyDescent="0.25">
      <c r="A619" t="s">
        <v>183</v>
      </c>
      <c r="B619" t="s">
        <v>200</v>
      </c>
    </row>
    <row r="620" spans="1:2" x14ac:dyDescent="0.25">
      <c r="A620" t="s">
        <v>69</v>
      </c>
      <c r="B620" t="s">
        <v>202</v>
      </c>
    </row>
    <row r="621" spans="1:2" x14ac:dyDescent="0.25">
      <c r="A621" t="s">
        <v>70</v>
      </c>
      <c r="B621" t="s">
        <v>99</v>
      </c>
    </row>
    <row r="622" spans="1:2" x14ac:dyDescent="0.25">
      <c r="A622" t="s">
        <v>521</v>
      </c>
    </row>
    <row r="623" spans="1:2" x14ac:dyDescent="0.25">
      <c r="A623" t="s">
        <v>522</v>
      </c>
    </row>
    <row r="624" spans="1:2" x14ac:dyDescent="0.25">
      <c r="A624" t="s">
        <v>165</v>
      </c>
      <c r="B624" t="s">
        <v>397</v>
      </c>
    </row>
    <row r="625" spans="1:2" x14ac:dyDescent="0.25">
      <c r="A625" t="s">
        <v>3</v>
      </c>
      <c r="B625" t="s">
        <v>0</v>
      </c>
    </row>
    <row r="626" spans="1:2" x14ac:dyDescent="0.25">
      <c r="A626" t="s">
        <v>300</v>
      </c>
      <c r="B626" t="s">
        <v>355</v>
      </c>
    </row>
    <row r="627" spans="1:2" x14ac:dyDescent="0.25">
      <c r="A627" t="s">
        <v>112</v>
      </c>
      <c r="B627" t="s">
        <v>225</v>
      </c>
    </row>
    <row r="628" spans="1:2" x14ac:dyDescent="0.25">
      <c r="A628" t="s">
        <v>115</v>
      </c>
      <c r="B628" t="s">
        <v>226</v>
      </c>
    </row>
    <row r="629" spans="1:2" x14ac:dyDescent="0.25">
      <c r="A629" t="s">
        <v>192</v>
      </c>
      <c r="B629" t="s">
        <v>197</v>
      </c>
    </row>
    <row r="630" spans="1:2" x14ac:dyDescent="0.25">
      <c r="A630" t="s">
        <v>193</v>
      </c>
      <c r="B630" t="s">
        <v>198</v>
      </c>
    </row>
    <row r="631" spans="1:2" x14ac:dyDescent="0.25">
      <c r="A631" t="s">
        <v>194</v>
      </c>
      <c r="B631" t="s">
        <v>199</v>
      </c>
    </row>
    <row r="632" spans="1:2" x14ac:dyDescent="0.25">
      <c r="A632" t="s">
        <v>154</v>
      </c>
      <c r="B632" t="s">
        <v>164</v>
      </c>
    </row>
    <row r="633" spans="1:2" x14ac:dyDescent="0.25">
      <c r="A633" t="s">
        <v>153</v>
      </c>
      <c r="B633" t="s">
        <v>163</v>
      </c>
    </row>
    <row r="634" spans="1:2" x14ac:dyDescent="0.25">
      <c r="A634" t="s">
        <v>121</v>
      </c>
      <c r="B634" t="s">
        <v>296</v>
      </c>
    </row>
    <row r="635" spans="1:2" x14ac:dyDescent="0.25">
      <c r="A635" t="s">
        <v>223</v>
      </c>
      <c r="B635" t="s">
        <v>227</v>
      </c>
    </row>
    <row r="636" spans="1:2" x14ac:dyDescent="0.25">
      <c r="A636" t="s">
        <v>68</v>
      </c>
      <c r="B636" t="s">
        <v>167</v>
      </c>
    </row>
    <row r="637" spans="1:2" x14ac:dyDescent="0.25">
      <c r="A637" t="s">
        <v>224</v>
      </c>
      <c r="B637" t="s">
        <v>228</v>
      </c>
    </row>
    <row r="638" spans="1:2" x14ac:dyDescent="0.25">
      <c r="A638" t="s">
        <v>184</v>
      </c>
      <c r="B638" t="s">
        <v>210</v>
      </c>
    </row>
    <row r="639" spans="1:2" x14ac:dyDescent="0.25">
      <c r="A639" t="s">
        <v>67</v>
      </c>
      <c r="B639" t="s">
        <v>166</v>
      </c>
    </row>
    <row r="640" spans="1:2" x14ac:dyDescent="0.25">
      <c r="A640" t="s">
        <v>523</v>
      </c>
    </row>
    <row r="641" spans="1:2" x14ac:dyDescent="0.25">
      <c r="A641" t="s">
        <v>524</v>
      </c>
    </row>
    <row r="642" spans="1:2" x14ac:dyDescent="0.25">
      <c r="A642" t="s">
        <v>165</v>
      </c>
      <c r="B642" t="s">
        <v>398</v>
      </c>
    </row>
    <row r="643" spans="1:2" x14ac:dyDescent="0.25">
      <c r="A643" t="s">
        <v>3</v>
      </c>
      <c r="B643" t="s">
        <v>0</v>
      </c>
    </row>
    <row r="644" spans="1:2" x14ac:dyDescent="0.25">
      <c r="A644" t="s">
        <v>71</v>
      </c>
      <c r="B644" t="s">
        <v>295</v>
      </c>
    </row>
    <row r="645" spans="1:2" x14ac:dyDescent="0.25">
      <c r="A645" t="s">
        <v>300</v>
      </c>
      <c r="B645" t="s">
        <v>355</v>
      </c>
    </row>
    <row r="646" spans="1:2" x14ac:dyDescent="0.25">
      <c r="A646" t="s">
        <v>112</v>
      </c>
      <c r="B646" t="s">
        <v>225</v>
      </c>
    </row>
    <row r="647" spans="1:2" x14ac:dyDescent="0.25">
      <c r="A647" t="s">
        <v>115</v>
      </c>
      <c r="B647" t="s">
        <v>226</v>
      </c>
    </row>
    <row r="648" spans="1:2" x14ac:dyDescent="0.25">
      <c r="A648" t="s">
        <v>192</v>
      </c>
      <c r="B648" t="s">
        <v>197</v>
      </c>
    </row>
    <row r="649" spans="1:2" x14ac:dyDescent="0.25">
      <c r="A649" t="s">
        <v>193</v>
      </c>
      <c r="B649" t="s">
        <v>198</v>
      </c>
    </row>
    <row r="650" spans="1:2" x14ac:dyDescent="0.25">
      <c r="A650" t="s">
        <v>194</v>
      </c>
      <c r="B650" t="s">
        <v>199</v>
      </c>
    </row>
    <row r="651" spans="1:2" x14ac:dyDescent="0.25">
      <c r="A651" t="s">
        <v>171</v>
      </c>
      <c r="B651" t="s">
        <v>164</v>
      </c>
    </row>
    <row r="652" spans="1:2" x14ac:dyDescent="0.25">
      <c r="A652" t="s">
        <v>240</v>
      </c>
      <c r="B652" t="s">
        <v>163</v>
      </c>
    </row>
    <row r="653" spans="1:2" x14ac:dyDescent="0.25">
      <c r="A653" t="s">
        <v>229</v>
      </c>
      <c r="B653" t="s">
        <v>204</v>
      </c>
    </row>
    <row r="654" spans="1:2" x14ac:dyDescent="0.25">
      <c r="A654" t="s">
        <v>235</v>
      </c>
      <c r="B654" t="s">
        <v>201</v>
      </c>
    </row>
    <row r="655" spans="1:2" x14ac:dyDescent="0.25">
      <c r="A655" t="s">
        <v>183</v>
      </c>
      <c r="B655" t="s">
        <v>200</v>
      </c>
    </row>
    <row r="656" spans="1:2" x14ac:dyDescent="0.25">
      <c r="A656" t="s">
        <v>69</v>
      </c>
      <c r="B656" t="s">
        <v>202</v>
      </c>
    </row>
    <row r="657" spans="1:2" x14ac:dyDescent="0.25">
      <c r="A657" t="s">
        <v>121</v>
      </c>
      <c r="B657" t="s">
        <v>296</v>
      </c>
    </row>
    <row r="658" spans="1:2" x14ac:dyDescent="0.25">
      <c r="A658" t="s">
        <v>68</v>
      </c>
      <c r="B658" t="s">
        <v>167</v>
      </c>
    </row>
    <row r="659" spans="1:2" x14ac:dyDescent="0.25">
      <c r="A659" t="s">
        <v>70</v>
      </c>
      <c r="B659" t="s">
        <v>99</v>
      </c>
    </row>
    <row r="660" spans="1:2" x14ac:dyDescent="0.25">
      <c r="A660" t="s">
        <v>67</v>
      </c>
      <c r="B660" t="s">
        <v>166</v>
      </c>
    </row>
    <row r="661" spans="1:2" x14ac:dyDescent="0.25">
      <c r="A661" t="s">
        <v>525</v>
      </c>
    </row>
    <row r="662" spans="1:2" x14ac:dyDescent="0.25">
      <c r="A662" t="s">
        <v>526</v>
      </c>
    </row>
    <row r="663" spans="1:2" x14ac:dyDescent="0.25">
      <c r="A663" t="s">
        <v>165</v>
      </c>
      <c r="B663" t="s">
        <v>399</v>
      </c>
    </row>
    <row r="664" spans="1:2" x14ac:dyDescent="0.25">
      <c r="A664" t="s">
        <v>3</v>
      </c>
      <c r="B664" t="s">
        <v>0</v>
      </c>
    </row>
    <row r="665" spans="1:2" x14ac:dyDescent="0.25">
      <c r="A665" t="s">
        <v>160</v>
      </c>
      <c r="B665" t="s">
        <v>211</v>
      </c>
    </row>
    <row r="666" spans="1:2" x14ac:dyDescent="0.25">
      <c r="A666" t="s">
        <v>142</v>
      </c>
      <c r="B666" t="s">
        <v>206</v>
      </c>
    </row>
    <row r="667" spans="1:2" x14ac:dyDescent="0.25">
      <c r="A667" t="s">
        <v>195</v>
      </c>
      <c r="B667" t="s">
        <v>93</v>
      </c>
    </row>
    <row r="668" spans="1:2" x14ac:dyDescent="0.25">
      <c r="A668" t="s">
        <v>196</v>
      </c>
      <c r="B668" t="s">
        <v>212</v>
      </c>
    </row>
    <row r="669" spans="1:2" x14ac:dyDescent="0.25">
      <c r="A669" t="s">
        <v>144</v>
      </c>
      <c r="B669" t="s">
        <v>208</v>
      </c>
    </row>
    <row r="670" spans="1:2" x14ac:dyDescent="0.25">
      <c r="A670" t="s">
        <v>145</v>
      </c>
      <c r="B670" t="s">
        <v>209</v>
      </c>
    </row>
    <row r="671" spans="1:2" x14ac:dyDescent="0.25">
      <c r="A671" t="s">
        <v>146</v>
      </c>
      <c r="B671" t="s">
        <v>77</v>
      </c>
    </row>
    <row r="672" spans="1:2" x14ac:dyDescent="0.25">
      <c r="A672" t="s">
        <v>185</v>
      </c>
      <c r="B672" t="s">
        <v>213</v>
      </c>
    </row>
    <row r="673" spans="1:2" x14ac:dyDescent="0.25">
      <c r="A673" t="s">
        <v>186</v>
      </c>
      <c r="B673" t="s">
        <v>214</v>
      </c>
    </row>
    <row r="674" spans="1:2" x14ac:dyDescent="0.25">
      <c r="A674" t="s">
        <v>187</v>
      </c>
      <c r="B674" t="s">
        <v>215</v>
      </c>
    </row>
    <row r="675" spans="1:2" x14ac:dyDescent="0.25">
      <c r="A675" t="s">
        <v>246</v>
      </c>
      <c r="B675" t="s">
        <v>216</v>
      </c>
    </row>
    <row r="676" spans="1:2" x14ac:dyDescent="0.25">
      <c r="A676" t="s">
        <v>188</v>
      </c>
      <c r="B676" t="s">
        <v>217</v>
      </c>
    </row>
    <row r="677" spans="1:2" x14ac:dyDescent="0.25">
      <c r="A677" t="s">
        <v>189</v>
      </c>
      <c r="B677" t="s">
        <v>218</v>
      </c>
    </row>
    <row r="678" spans="1:2" x14ac:dyDescent="0.25">
      <c r="A678" t="s">
        <v>190</v>
      </c>
      <c r="B678" t="s">
        <v>219</v>
      </c>
    </row>
    <row r="679" spans="1:2" x14ac:dyDescent="0.25">
      <c r="A679" t="s">
        <v>191</v>
      </c>
      <c r="B679" t="s">
        <v>220</v>
      </c>
    </row>
    <row r="680" spans="1:2" x14ac:dyDescent="0.25">
      <c r="A680" t="s">
        <v>527</v>
      </c>
    </row>
    <row r="681" spans="1:2" x14ac:dyDescent="0.25">
      <c r="A681" t="s">
        <v>528</v>
      </c>
    </row>
    <row r="682" spans="1:2" x14ac:dyDescent="0.25">
      <c r="A682" t="s">
        <v>165</v>
      </c>
      <c r="B682" t="s">
        <v>400</v>
      </c>
    </row>
    <row r="683" spans="1:2" x14ac:dyDescent="0.25">
      <c r="A683" t="s">
        <v>3</v>
      </c>
      <c r="B683" t="s">
        <v>0</v>
      </c>
    </row>
    <row r="684" spans="1:2" x14ac:dyDescent="0.25">
      <c r="A684" t="s">
        <v>229</v>
      </c>
      <c r="B684" t="s">
        <v>204</v>
      </c>
    </row>
    <row r="685" spans="1:2" x14ac:dyDescent="0.25">
      <c r="A685" t="s">
        <v>230</v>
      </c>
      <c r="B685" t="s">
        <v>236</v>
      </c>
    </row>
    <row r="686" spans="1:2" x14ac:dyDescent="0.25">
      <c r="A686" t="s">
        <v>8</v>
      </c>
      <c r="B686" t="s">
        <v>237</v>
      </c>
    </row>
    <row r="687" spans="1:2" x14ac:dyDescent="0.25">
      <c r="A687" t="s">
        <v>232</v>
      </c>
      <c r="B687" t="s">
        <v>238</v>
      </c>
    </row>
    <row r="688" spans="1:2" x14ac:dyDescent="0.25">
      <c r="A688" t="s">
        <v>529</v>
      </c>
    </row>
    <row r="689" spans="1:2" x14ac:dyDescent="0.25">
      <c r="A689" t="s">
        <v>530</v>
      </c>
    </row>
    <row r="690" spans="1:2" x14ac:dyDescent="0.25">
      <c r="A690" t="s">
        <v>165</v>
      </c>
      <c r="B690" t="s">
        <v>401</v>
      </c>
    </row>
    <row r="691" spans="1:2" x14ac:dyDescent="0.25">
      <c r="A691" t="s">
        <v>3</v>
      </c>
      <c r="B691" t="s">
        <v>0</v>
      </c>
    </row>
    <row r="692" spans="1:2" x14ac:dyDescent="0.25">
      <c r="A692" t="s">
        <v>235</v>
      </c>
      <c r="B692" t="s">
        <v>201</v>
      </c>
    </row>
    <row r="693" spans="1:2" x14ac:dyDescent="0.25">
      <c r="A693" t="s">
        <v>531</v>
      </c>
    </row>
    <row r="694" spans="1:2" x14ac:dyDescent="0.25">
      <c r="A694" t="s">
        <v>532</v>
      </c>
    </row>
    <row r="695" spans="1:2" x14ac:dyDescent="0.25">
      <c r="A695" t="s">
        <v>165</v>
      </c>
      <c r="B695" t="s">
        <v>402</v>
      </c>
    </row>
    <row r="696" spans="1:2" x14ac:dyDescent="0.25">
      <c r="A696" t="s">
        <v>3</v>
      </c>
      <c r="B696" t="s">
        <v>0</v>
      </c>
    </row>
    <row r="697" spans="1:2" x14ac:dyDescent="0.25">
      <c r="A697" t="s">
        <v>82</v>
      </c>
      <c r="B697" t="s">
        <v>205</v>
      </c>
    </row>
    <row r="698" spans="1:2" x14ac:dyDescent="0.25">
      <c r="A698" t="s">
        <v>533</v>
      </c>
    </row>
    <row r="699" spans="1:2" x14ac:dyDescent="0.25">
      <c r="A699" t="s">
        <v>994</v>
      </c>
    </row>
    <row r="701" spans="1:2" x14ac:dyDescent="0.25">
      <c r="B701" s="3" t="s">
        <v>52</v>
      </c>
    </row>
    <row r="702" spans="1:2" x14ac:dyDescent="0.25">
      <c r="A702">
        <v>4</v>
      </c>
      <c r="B702" s="3" t="s">
        <v>21</v>
      </c>
    </row>
    <row r="703" spans="1:2" x14ac:dyDescent="0.25">
      <c r="A703">
        <v>5</v>
      </c>
      <c r="B703" s="3" t="s">
        <v>25</v>
      </c>
    </row>
    <row r="704" spans="1:2" x14ac:dyDescent="0.25">
      <c r="A704">
        <v>6</v>
      </c>
      <c r="B704" s="3" t="s">
        <v>29</v>
      </c>
    </row>
    <row r="705" spans="1:2" x14ac:dyDescent="0.25">
      <c r="A705">
        <v>7</v>
      </c>
      <c r="B705" s="3" t="s">
        <v>33</v>
      </c>
    </row>
    <row r="706" spans="1:2" x14ac:dyDescent="0.25">
      <c r="A706" t="s">
        <v>995</v>
      </c>
    </row>
    <row r="707" spans="1:2" x14ac:dyDescent="0.25">
      <c r="A707" t="s">
        <v>996</v>
      </c>
    </row>
    <row r="709" spans="1:2" x14ac:dyDescent="0.25">
      <c r="B709" s="3" t="s">
        <v>52</v>
      </c>
    </row>
    <row r="710" spans="1:2" x14ac:dyDescent="0.25">
      <c r="A710">
        <v>1</v>
      </c>
      <c r="B710" s="3" t="s">
        <v>22</v>
      </c>
    </row>
    <row r="711" spans="1:2" x14ac:dyDescent="0.25">
      <c r="A711">
        <v>2</v>
      </c>
      <c r="B711" s="3" t="s">
        <v>26</v>
      </c>
    </row>
    <row r="712" spans="1:2" x14ac:dyDescent="0.25">
      <c r="A712">
        <v>3</v>
      </c>
      <c r="B712" s="3" t="s">
        <v>30</v>
      </c>
    </row>
    <row r="713" spans="1:2" x14ac:dyDescent="0.25">
      <c r="A713">
        <v>5</v>
      </c>
      <c r="B713" s="3" t="s">
        <v>34</v>
      </c>
    </row>
    <row r="714" spans="1:2" x14ac:dyDescent="0.25">
      <c r="A714" t="s">
        <v>997</v>
      </c>
    </row>
    <row r="715" spans="1:2" x14ac:dyDescent="0.25">
      <c r="A715" t="s">
        <v>998</v>
      </c>
    </row>
    <row r="717" spans="1:2" x14ac:dyDescent="0.25">
      <c r="B717" s="3" t="s">
        <v>52</v>
      </c>
    </row>
    <row r="718" spans="1:2" x14ac:dyDescent="0.25">
      <c r="A718">
        <v>8</v>
      </c>
      <c r="B718" s="3" t="s">
        <v>38</v>
      </c>
    </row>
    <row r="719" spans="1:2" x14ac:dyDescent="0.25">
      <c r="A719">
        <v>9</v>
      </c>
      <c r="B719" s="3" t="s">
        <v>41</v>
      </c>
    </row>
    <row r="720" spans="1:2" x14ac:dyDescent="0.25">
      <c r="A720">
        <v>10</v>
      </c>
      <c r="B720" s="3" t="s">
        <v>44</v>
      </c>
    </row>
    <row r="721" spans="1:14" x14ac:dyDescent="0.25">
      <c r="A721" t="s">
        <v>999</v>
      </c>
    </row>
    <row r="722" spans="1:14" x14ac:dyDescent="0.25">
      <c r="A722" t="s">
        <v>1000</v>
      </c>
    </row>
    <row r="724" spans="1:14" x14ac:dyDescent="0.25">
      <c r="B724" s="3" t="s">
        <v>52</v>
      </c>
    </row>
    <row r="725" spans="1:14" x14ac:dyDescent="0.25">
      <c r="A725" t="s">
        <v>1001</v>
      </c>
    </row>
    <row r="726" spans="1:14" x14ac:dyDescent="0.25">
      <c r="A726" t="s">
        <v>1002</v>
      </c>
    </row>
    <row r="728" spans="1:14" x14ac:dyDescent="0.25">
      <c r="B728" s="3" t="s">
        <v>52</v>
      </c>
    </row>
    <row r="729" spans="1:14" x14ac:dyDescent="0.25">
      <c r="A729">
        <v>1</v>
      </c>
      <c r="B729" s="3" t="s">
        <v>22</v>
      </c>
    </row>
    <row r="730" spans="1:14" x14ac:dyDescent="0.25">
      <c r="A730">
        <v>2</v>
      </c>
      <c r="B730" s="3" t="s">
        <v>26</v>
      </c>
    </row>
    <row r="731" spans="1:14" x14ac:dyDescent="0.25">
      <c r="A731">
        <v>3</v>
      </c>
      <c r="B731" s="3" t="s">
        <v>30</v>
      </c>
    </row>
    <row r="732" spans="1:14" x14ac:dyDescent="0.25">
      <c r="A732">
        <v>4</v>
      </c>
      <c r="B732" s="3" t="s">
        <v>45</v>
      </c>
    </row>
    <row r="733" spans="1:14" x14ac:dyDescent="0.25">
      <c r="A733">
        <v>5</v>
      </c>
      <c r="B733" s="3" t="s">
        <v>34</v>
      </c>
    </row>
    <row r="734" spans="1:14" x14ac:dyDescent="0.25">
      <c r="A734" t="s">
        <v>1003</v>
      </c>
    </row>
    <row r="735" spans="1:14" x14ac:dyDescent="0.25">
      <c r="A735" t="s">
        <v>561</v>
      </c>
    </row>
    <row r="736" spans="1:14" x14ac:dyDescent="0.25">
      <c r="A736" t="s">
        <v>60</v>
      </c>
      <c r="B736" t="s">
        <v>435</v>
      </c>
      <c r="C736" t="s">
        <v>367</v>
      </c>
      <c r="D736" t="b">
        <v>0</v>
      </c>
      <c r="E736">
        <v>0</v>
      </c>
      <c r="F736">
        <v>4</v>
      </c>
      <c r="G736">
        <v>0</v>
      </c>
      <c r="H736">
        <v>0</v>
      </c>
      <c r="I736">
        <v>900</v>
      </c>
      <c r="J736">
        <v>200</v>
      </c>
      <c r="K736">
        <v>1343</v>
      </c>
      <c r="L736">
        <v>228</v>
      </c>
      <c r="M736">
        <v>1333</v>
      </c>
      <c r="N736">
        <v>195</v>
      </c>
    </row>
    <row r="737" spans="1:14" x14ac:dyDescent="0.25">
      <c r="A737" t="s">
        <v>222</v>
      </c>
      <c r="B737" t="s">
        <v>451</v>
      </c>
      <c r="C737" t="s">
        <v>365</v>
      </c>
      <c r="D737" t="b">
        <v>0</v>
      </c>
      <c r="E737">
        <v>0</v>
      </c>
      <c r="F737">
        <v>4</v>
      </c>
      <c r="G737">
        <v>0</v>
      </c>
      <c r="H737">
        <v>0</v>
      </c>
      <c r="I737">
        <v>900</v>
      </c>
      <c r="J737">
        <v>200</v>
      </c>
      <c r="K737">
        <v>673</v>
      </c>
      <c r="L737">
        <v>228</v>
      </c>
      <c r="M737">
        <v>663</v>
      </c>
      <c r="N737">
        <v>195</v>
      </c>
    </row>
    <row r="738" spans="1:14" x14ac:dyDescent="0.25">
      <c r="A738" t="s">
        <v>562</v>
      </c>
    </row>
    <row r="739" spans="1:14" x14ac:dyDescent="0.25">
      <c r="A739" t="s">
        <v>563</v>
      </c>
    </row>
    <row r="740" spans="1:14" x14ac:dyDescent="0.25">
      <c r="A740" t="s">
        <v>60</v>
      </c>
      <c r="B740" t="s">
        <v>435</v>
      </c>
      <c r="C740" t="s">
        <v>3</v>
      </c>
      <c r="D740">
        <v>60</v>
      </c>
      <c r="F740">
        <v>64</v>
      </c>
      <c r="G740" t="b">
        <v>1</v>
      </c>
    </row>
    <row r="741" spans="1:14" x14ac:dyDescent="0.25">
      <c r="A741" t="s">
        <v>60</v>
      </c>
      <c r="B741" t="s">
        <v>435</v>
      </c>
      <c r="C741" t="s">
        <v>112</v>
      </c>
      <c r="D741">
        <v>119</v>
      </c>
      <c r="F741">
        <v>0</v>
      </c>
      <c r="G741" t="b">
        <v>1</v>
      </c>
    </row>
    <row r="742" spans="1:14" x14ac:dyDescent="0.25">
      <c r="A742" t="s">
        <v>60</v>
      </c>
      <c r="B742" t="s">
        <v>435</v>
      </c>
      <c r="C742" t="s">
        <v>115</v>
      </c>
      <c r="D742">
        <v>139</v>
      </c>
      <c r="F742">
        <v>0</v>
      </c>
      <c r="G742" t="b">
        <v>1</v>
      </c>
    </row>
    <row r="743" spans="1:14" x14ac:dyDescent="0.25">
      <c r="A743" t="s">
        <v>60</v>
      </c>
      <c r="B743" t="s">
        <v>435</v>
      </c>
      <c r="C743" t="s">
        <v>192</v>
      </c>
      <c r="D743">
        <v>148</v>
      </c>
      <c r="F743">
        <v>0</v>
      </c>
      <c r="G743" t="b">
        <v>1</v>
      </c>
    </row>
    <row r="744" spans="1:14" x14ac:dyDescent="0.25">
      <c r="A744" t="s">
        <v>60</v>
      </c>
      <c r="B744" t="s">
        <v>435</v>
      </c>
      <c r="C744" t="s">
        <v>193</v>
      </c>
      <c r="D744">
        <v>134</v>
      </c>
      <c r="F744">
        <v>0</v>
      </c>
      <c r="G744" t="b">
        <v>1</v>
      </c>
    </row>
    <row r="745" spans="1:14" x14ac:dyDescent="0.25">
      <c r="A745" t="s">
        <v>60</v>
      </c>
      <c r="B745" t="s">
        <v>435</v>
      </c>
      <c r="C745" t="s">
        <v>194</v>
      </c>
      <c r="D745">
        <v>107</v>
      </c>
      <c r="F745">
        <v>0</v>
      </c>
      <c r="G745" t="b">
        <v>1</v>
      </c>
    </row>
    <row r="746" spans="1:14" x14ac:dyDescent="0.25">
      <c r="A746" t="s">
        <v>60</v>
      </c>
      <c r="B746" t="s">
        <v>435</v>
      </c>
      <c r="C746" t="s">
        <v>240</v>
      </c>
      <c r="D746">
        <v>81</v>
      </c>
      <c r="F746">
        <v>0</v>
      </c>
      <c r="G746" t="b">
        <v>1</v>
      </c>
    </row>
    <row r="747" spans="1:14" x14ac:dyDescent="0.25">
      <c r="A747" t="s">
        <v>60</v>
      </c>
      <c r="B747" t="s">
        <v>435</v>
      </c>
      <c r="C747" t="s">
        <v>121</v>
      </c>
      <c r="D747">
        <v>102</v>
      </c>
      <c r="F747">
        <v>64</v>
      </c>
      <c r="G747" t="b">
        <v>1</v>
      </c>
    </row>
    <row r="748" spans="1:14" x14ac:dyDescent="0.25">
      <c r="A748" t="s">
        <v>60</v>
      </c>
      <c r="B748" t="s">
        <v>435</v>
      </c>
      <c r="C748" t="s">
        <v>223</v>
      </c>
      <c r="D748">
        <v>82</v>
      </c>
      <c r="F748">
        <v>64</v>
      </c>
      <c r="G748" t="b">
        <v>1</v>
      </c>
    </row>
    <row r="749" spans="1:14" x14ac:dyDescent="0.25">
      <c r="A749" t="s">
        <v>60</v>
      </c>
      <c r="B749" t="s">
        <v>435</v>
      </c>
      <c r="C749" t="s">
        <v>68</v>
      </c>
      <c r="D749">
        <v>96</v>
      </c>
      <c r="F749">
        <v>64</v>
      </c>
      <c r="G749" t="b">
        <v>1</v>
      </c>
    </row>
    <row r="750" spans="1:14" x14ac:dyDescent="0.25">
      <c r="A750" t="s">
        <v>60</v>
      </c>
      <c r="B750" t="s">
        <v>435</v>
      </c>
      <c r="C750" t="s">
        <v>224</v>
      </c>
      <c r="D750">
        <v>100</v>
      </c>
      <c r="F750">
        <v>64</v>
      </c>
      <c r="G750" t="b">
        <v>1</v>
      </c>
    </row>
    <row r="751" spans="1:14" x14ac:dyDescent="0.25">
      <c r="A751" t="s">
        <v>60</v>
      </c>
      <c r="B751" t="s">
        <v>435</v>
      </c>
      <c r="C751" t="s">
        <v>184</v>
      </c>
      <c r="D751">
        <v>108</v>
      </c>
      <c r="F751">
        <v>64</v>
      </c>
      <c r="G751" t="b">
        <v>1</v>
      </c>
    </row>
    <row r="752" spans="1:14" x14ac:dyDescent="0.25">
      <c r="A752" t="s">
        <v>60</v>
      </c>
      <c r="B752" t="s">
        <v>435</v>
      </c>
      <c r="C752" t="s">
        <v>67</v>
      </c>
      <c r="D752">
        <v>56</v>
      </c>
      <c r="F752">
        <v>64</v>
      </c>
      <c r="G752" t="b">
        <v>1</v>
      </c>
    </row>
    <row r="753" spans="1:7" x14ac:dyDescent="0.25">
      <c r="A753" t="s">
        <v>222</v>
      </c>
      <c r="B753" t="s">
        <v>451</v>
      </c>
      <c r="C753" t="s">
        <v>3</v>
      </c>
      <c r="D753">
        <v>43</v>
      </c>
      <c r="F753">
        <v>64</v>
      </c>
      <c r="G753" t="b">
        <v>1</v>
      </c>
    </row>
    <row r="754" spans="1:7" x14ac:dyDescent="0.25">
      <c r="A754" t="s">
        <v>222</v>
      </c>
      <c r="B754" t="s">
        <v>451</v>
      </c>
      <c r="C754" t="s">
        <v>183</v>
      </c>
      <c r="D754">
        <v>52</v>
      </c>
      <c r="F754">
        <v>0</v>
      </c>
      <c r="G754" t="b">
        <v>1</v>
      </c>
    </row>
    <row r="755" spans="1:7" x14ac:dyDescent="0.25">
      <c r="A755" t="s">
        <v>222</v>
      </c>
      <c r="B755" t="s">
        <v>451</v>
      </c>
      <c r="C755" t="s">
        <v>69</v>
      </c>
      <c r="D755">
        <v>348</v>
      </c>
      <c r="F755">
        <v>0</v>
      </c>
      <c r="G755" t="b">
        <v>1</v>
      </c>
    </row>
    <row r="756" spans="1:7" x14ac:dyDescent="0.25">
      <c r="A756" t="s">
        <v>222</v>
      </c>
      <c r="B756" t="s">
        <v>451</v>
      </c>
      <c r="C756" t="s">
        <v>68</v>
      </c>
      <c r="D756">
        <v>70</v>
      </c>
      <c r="F756">
        <v>64</v>
      </c>
      <c r="G756" t="b">
        <v>1</v>
      </c>
    </row>
    <row r="757" spans="1:7" x14ac:dyDescent="0.25">
      <c r="A757" t="s">
        <v>222</v>
      </c>
      <c r="B757" t="s">
        <v>451</v>
      </c>
      <c r="C757" t="s">
        <v>70</v>
      </c>
      <c r="D757">
        <v>77</v>
      </c>
      <c r="F757">
        <v>64</v>
      </c>
      <c r="G757" t="b">
        <v>1</v>
      </c>
    </row>
    <row r="758" spans="1:7" x14ac:dyDescent="0.25">
      <c r="A758" t="s">
        <v>222</v>
      </c>
      <c r="B758" t="s">
        <v>451</v>
      </c>
      <c r="C758" t="s">
        <v>224</v>
      </c>
      <c r="D758">
        <v>72</v>
      </c>
      <c r="F758">
        <v>64</v>
      </c>
      <c r="G758" t="b">
        <v>1</v>
      </c>
    </row>
    <row r="759" spans="1:7" x14ac:dyDescent="0.25">
      <c r="A759" t="s">
        <v>564</v>
      </c>
    </row>
    <row r="760" spans="1:7" x14ac:dyDescent="0.25">
      <c r="A760" t="s">
        <v>575</v>
      </c>
    </row>
    <row r="761" spans="1:7" x14ac:dyDescent="0.25">
      <c r="A761" s="3" t="s">
        <v>52</v>
      </c>
      <c r="B761" t="s">
        <v>74</v>
      </c>
      <c r="C761" s="3" t="s">
        <v>239</v>
      </c>
    </row>
    <row r="762" spans="1:7" x14ac:dyDescent="0.25">
      <c r="A762" s="3" t="s">
        <v>52</v>
      </c>
      <c r="B762" t="s">
        <v>75</v>
      </c>
      <c r="C762" t="b">
        <v>0</v>
      </c>
    </row>
    <row r="763" spans="1:7" x14ac:dyDescent="0.25">
      <c r="A763" s="3" t="s">
        <v>52</v>
      </c>
      <c r="B763" t="s">
        <v>576</v>
      </c>
      <c r="C763" s="3" t="s">
        <v>577</v>
      </c>
    </row>
    <row r="764" spans="1:7" x14ac:dyDescent="0.25">
      <c r="A764" s="3" t="s">
        <v>52</v>
      </c>
      <c r="B764" t="s">
        <v>578</v>
      </c>
      <c r="C764" t="b">
        <v>0</v>
      </c>
    </row>
    <row r="765" spans="1:7" x14ac:dyDescent="0.25">
      <c r="A765" s="3" t="s">
        <v>52</v>
      </c>
      <c r="B765" t="s">
        <v>579</v>
      </c>
      <c r="C765" t="b">
        <v>0</v>
      </c>
    </row>
    <row r="766" spans="1:7" x14ac:dyDescent="0.25">
      <c r="A766" s="3" t="s">
        <v>52</v>
      </c>
      <c r="B766" t="s">
        <v>580</v>
      </c>
      <c r="C766" t="b">
        <v>0</v>
      </c>
    </row>
    <row r="767" spans="1:7" x14ac:dyDescent="0.25">
      <c r="A767" s="3" t="s">
        <v>52</v>
      </c>
      <c r="B767" t="s">
        <v>581</v>
      </c>
      <c r="C767" t="b">
        <v>0</v>
      </c>
    </row>
    <row r="768" spans="1:7" x14ac:dyDescent="0.25">
      <c r="A768" s="3" t="s">
        <v>48</v>
      </c>
      <c r="B768" t="s">
        <v>76</v>
      </c>
      <c r="C768" t="b">
        <v>1</v>
      </c>
    </row>
    <row r="769" spans="1:3" x14ac:dyDescent="0.25">
      <c r="A769" s="3" t="s">
        <v>48</v>
      </c>
      <c r="B769" t="s">
        <v>77</v>
      </c>
      <c r="C769" s="3" t="s">
        <v>582</v>
      </c>
    </row>
    <row r="770" spans="1:3" x14ac:dyDescent="0.25">
      <c r="A770" s="3" t="s">
        <v>48</v>
      </c>
      <c r="B770" t="s">
        <v>583</v>
      </c>
      <c r="C770" s="3" t="s">
        <v>584</v>
      </c>
    </row>
    <row r="771" spans="1:3" x14ac:dyDescent="0.25">
      <c r="A771" s="3" t="s">
        <v>3</v>
      </c>
      <c r="B771" t="s">
        <v>76</v>
      </c>
      <c r="C771" t="b">
        <v>1</v>
      </c>
    </row>
    <row r="772" spans="1:3" x14ac:dyDescent="0.25">
      <c r="A772" s="3" t="s">
        <v>3</v>
      </c>
      <c r="B772" t="s">
        <v>77</v>
      </c>
      <c r="C772" s="3" t="s">
        <v>585</v>
      </c>
    </row>
    <row r="773" spans="1:3" x14ac:dyDescent="0.25">
      <c r="A773" s="3" t="s">
        <v>3</v>
      </c>
      <c r="B773" t="s">
        <v>583</v>
      </c>
      <c r="C773" s="3" t="s">
        <v>584</v>
      </c>
    </row>
    <row r="774" spans="1:3" x14ac:dyDescent="0.25">
      <c r="A774" s="3" t="s">
        <v>3</v>
      </c>
      <c r="B774" t="s">
        <v>586</v>
      </c>
      <c r="C774">
        <v>1</v>
      </c>
    </row>
    <row r="775" spans="1:3" x14ac:dyDescent="0.25">
      <c r="A775" s="3" t="s">
        <v>3</v>
      </c>
      <c r="B775" t="s">
        <v>587</v>
      </c>
      <c r="C775">
        <v>1</v>
      </c>
    </row>
    <row r="776" spans="1:3" x14ac:dyDescent="0.25">
      <c r="A776" s="3" t="s">
        <v>3</v>
      </c>
      <c r="B776" t="s">
        <v>588</v>
      </c>
      <c r="C776" s="3" t="s">
        <v>589</v>
      </c>
    </row>
    <row r="777" spans="1:3" x14ac:dyDescent="0.25">
      <c r="A777" s="3" t="s">
        <v>3</v>
      </c>
      <c r="B777" t="s">
        <v>590</v>
      </c>
      <c r="C777" s="3" t="s">
        <v>591</v>
      </c>
    </row>
    <row r="778" spans="1:3" x14ac:dyDescent="0.25">
      <c r="A778" s="3" t="s">
        <v>3</v>
      </c>
      <c r="B778" t="s">
        <v>592</v>
      </c>
      <c r="C778">
        <v>1</v>
      </c>
    </row>
    <row r="779" spans="1:3" x14ac:dyDescent="0.25">
      <c r="A779" s="3" t="s">
        <v>3</v>
      </c>
      <c r="B779" t="s">
        <v>593</v>
      </c>
      <c r="C779" t="b">
        <v>1</v>
      </c>
    </row>
    <row r="780" spans="1:3" x14ac:dyDescent="0.25">
      <c r="A780" s="3" t="s">
        <v>3</v>
      </c>
      <c r="B780" t="s">
        <v>594</v>
      </c>
      <c r="C780" t="b">
        <v>1</v>
      </c>
    </row>
    <row r="781" spans="1:3" x14ac:dyDescent="0.25">
      <c r="A781" s="3" t="s">
        <v>3</v>
      </c>
      <c r="B781" t="s">
        <v>595</v>
      </c>
      <c r="C781" t="b">
        <v>1</v>
      </c>
    </row>
    <row r="782" spans="1:3" x14ac:dyDescent="0.25">
      <c r="A782" s="3" t="s">
        <v>3</v>
      </c>
      <c r="B782" t="s">
        <v>596</v>
      </c>
      <c r="C782" t="b">
        <v>1</v>
      </c>
    </row>
    <row r="783" spans="1:3" x14ac:dyDescent="0.25">
      <c r="A783" s="3" t="s">
        <v>184</v>
      </c>
      <c r="B783" t="s">
        <v>76</v>
      </c>
      <c r="C783" t="b">
        <v>0</v>
      </c>
    </row>
    <row r="784" spans="1:3" x14ac:dyDescent="0.25">
      <c r="A784" s="3" t="s">
        <v>184</v>
      </c>
      <c r="B784" t="s">
        <v>77</v>
      </c>
      <c r="C784" s="3" t="s">
        <v>597</v>
      </c>
    </row>
    <row r="785" spans="1:3" x14ac:dyDescent="0.25">
      <c r="A785" s="3" t="s">
        <v>184</v>
      </c>
      <c r="B785" t="s">
        <v>599</v>
      </c>
      <c r="C785">
        <v>8.2899999999999991</v>
      </c>
    </row>
    <row r="786" spans="1:3" x14ac:dyDescent="0.25">
      <c r="A786" s="3" t="s">
        <v>184</v>
      </c>
      <c r="B786" t="s">
        <v>583</v>
      </c>
      <c r="C786" s="3" t="s">
        <v>584</v>
      </c>
    </row>
    <row r="787" spans="1:3" x14ac:dyDescent="0.25">
      <c r="A787" s="3" t="s">
        <v>153</v>
      </c>
      <c r="B787" t="s">
        <v>76</v>
      </c>
      <c r="C787" t="b">
        <v>0</v>
      </c>
    </row>
    <row r="788" spans="1:3" x14ac:dyDescent="0.25">
      <c r="A788" s="3" t="s">
        <v>153</v>
      </c>
      <c r="B788" t="s">
        <v>77</v>
      </c>
      <c r="C788" s="3" t="s">
        <v>598</v>
      </c>
    </row>
    <row r="789" spans="1:3" x14ac:dyDescent="0.25">
      <c r="A789" s="3" t="s">
        <v>153</v>
      </c>
      <c r="B789" t="s">
        <v>599</v>
      </c>
      <c r="C789">
        <v>7.14</v>
      </c>
    </row>
    <row r="790" spans="1:3" x14ac:dyDescent="0.25">
      <c r="A790" s="3" t="s">
        <v>153</v>
      </c>
      <c r="B790" t="s">
        <v>583</v>
      </c>
      <c r="C790" s="3" t="s">
        <v>584</v>
      </c>
    </row>
    <row r="791" spans="1:3" x14ac:dyDescent="0.25">
      <c r="A791" s="3" t="s">
        <v>154</v>
      </c>
      <c r="B791" t="s">
        <v>76</v>
      </c>
      <c r="C791" t="b">
        <v>0</v>
      </c>
    </row>
    <row r="792" spans="1:3" x14ac:dyDescent="0.25">
      <c r="A792" s="3" t="s">
        <v>154</v>
      </c>
      <c r="B792" t="s">
        <v>77</v>
      </c>
      <c r="C792" s="3" t="s">
        <v>600</v>
      </c>
    </row>
    <row r="793" spans="1:3" x14ac:dyDescent="0.25">
      <c r="A793" s="3" t="s">
        <v>154</v>
      </c>
      <c r="B793" t="s">
        <v>599</v>
      </c>
      <c r="C793">
        <v>69.290000000000006</v>
      </c>
    </row>
    <row r="794" spans="1:3" x14ac:dyDescent="0.25">
      <c r="A794" s="3" t="s">
        <v>154</v>
      </c>
      <c r="B794" t="s">
        <v>583</v>
      </c>
      <c r="C794" s="3" t="s">
        <v>584</v>
      </c>
    </row>
    <row r="795" spans="1:3" x14ac:dyDescent="0.25">
      <c r="A795" s="3" t="s">
        <v>154</v>
      </c>
      <c r="B795" t="s">
        <v>601</v>
      </c>
      <c r="C795" t="b">
        <v>1</v>
      </c>
    </row>
    <row r="796" spans="1:3" x14ac:dyDescent="0.25">
      <c r="A796" s="3" t="s">
        <v>154</v>
      </c>
      <c r="B796" t="s">
        <v>602</v>
      </c>
      <c r="C796">
        <v>12</v>
      </c>
    </row>
    <row r="797" spans="1:3" x14ac:dyDescent="0.25">
      <c r="A797" s="3" t="s">
        <v>112</v>
      </c>
      <c r="B797" t="s">
        <v>76</v>
      </c>
      <c r="C797" t="b">
        <v>0</v>
      </c>
    </row>
    <row r="798" spans="1:3" x14ac:dyDescent="0.25">
      <c r="A798" s="3" t="s">
        <v>112</v>
      </c>
      <c r="B798" t="s">
        <v>77</v>
      </c>
      <c r="C798" s="3" t="s">
        <v>603</v>
      </c>
    </row>
    <row r="799" spans="1:3" x14ac:dyDescent="0.25">
      <c r="A799" s="3" t="s">
        <v>112</v>
      </c>
      <c r="B799" t="s">
        <v>599</v>
      </c>
      <c r="C799">
        <v>9.43</v>
      </c>
    </row>
    <row r="800" spans="1:3" x14ac:dyDescent="0.25">
      <c r="A800" s="3" t="s">
        <v>112</v>
      </c>
      <c r="B800" t="s">
        <v>583</v>
      </c>
      <c r="C800" s="3" t="s">
        <v>604</v>
      </c>
    </row>
    <row r="801" spans="1:3" x14ac:dyDescent="0.25">
      <c r="A801" s="3" t="s">
        <v>112</v>
      </c>
      <c r="B801" t="s">
        <v>605</v>
      </c>
      <c r="C801">
        <v>-4108</v>
      </c>
    </row>
    <row r="802" spans="1:3" x14ac:dyDescent="0.25">
      <c r="A802" s="3" t="s">
        <v>112</v>
      </c>
      <c r="B802" t="s">
        <v>586</v>
      </c>
      <c r="C802">
        <v>4</v>
      </c>
    </row>
    <row r="803" spans="1:3" x14ac:dyDescent="0.25">
      <c r="A803" s="3" t="s">
        <v>112</v>
      </c>
      <c r="B803" t="s">
        <v>587</v>
      </c>
      <c r="C803">
        <v>5</v>
      </c>
    </row>
    <row r="804" spans="1:3" x14ac:dyDescent="0.25">
      <c r="A804" s="3" t="s">
        <v>112</v>
      </c>
      <c r="B804" t="s">
        <v>588</v>
      </c>
      <c r="C804" s="3" t="s">
        <v>606</v>
      </c>
    </row>
    <row r="805" spans="1:3" x14ac:dyDescent="0.25">
      <c r="A805" s="3" t="s">
        <v>112</v>
      </c>
      <c r="B805" t="s">
        <v>592</v>
      </c>
      <c r="C805">
        <v>2</v>
      </c>
    </row>
    <row r="806" spans="1:3" x14ac:dyDescent="0.25">
      <c r="A806" s="3" t="s">
        <v>112</v>
      </c>
      <c r="B806" t="s">
        <v>593</v>
      </c>
      <c r="C806" t="b">
        <v>1</v>
      </c>
    </row>
    <row r="807" spans="1:3" x14ac:dyDescent="0.25">
      <c r="A807" s="3" t="s">
        <v>112</v>
      </c>
      <c r="B807" t="s">
        <v>594</v>
      </c>
      <c r="C807" t="b">
        <v>1</v>
      </c>
    </row>
    <row r="808" spans="1:3" x14ac:dyDescent="0.25">
      <c r="A808" s="3" t="s">
        <v>112</v>
      </c>
      <c r="B808" t="s">
        <v>811</v>
      </c>
      <c r="C808" s="3" t="s">
        <v>1162</v>
      </c>
    </row>
    <row r="809" spans="1:3" x14ac:dyDescent="0.25">
      <c r="A809" s="3" t="s">
        <v>112</v>
      </c>
      <c r="B809" t="s">
        <v>813</v>
      </c>
      <c r="C809" s="3" t="s">
        <v>1166</v>
      </c>
    </row>
    <row r="810" spans="1:3" x14ac:dyDescent="0.25">
      <c r="A810" s="3" t="s">
        <v>112</v>
      </c>
      <c r="B810" t="s">
        <v>595</v>
      </c>
      <c r="C810" t="b">
        <v>1</v>
      </c>
    </row>
    <row r="811" spans="1:3" x14ac:dyDescent="0.25">
      <c r="A811" s="3" t="s">
        <v>112</v>
      </c>
      <c r="B811" t="s">
        <v>596</v>
      </c>
      <c r="C811" t="b">
        <v>1</v>
      </c>
    </row>
    <row r="812" spans="1:3" x14ac:dyDescent="0.25">
      <c r="A812" s="3" t="s">
        <v>115</v>
      </c>
      <c r="B812" t="s">
        <v>76</v>
      </c>
      <c r="C812" t="b">
        <v>0</v>
      </c>
    </row>
    <row r="813" spans="1:3" x14ac:dyDescent="0.25">
      <c r="A813" s="3" t="s">
        <v>115</v>
      </c>
      <c r="B813" t="s">
        <v>77</v>
      </c>
      <c r="C813" s="3" t="s">
        <v>607</v>
      </c>
    </row>
    <row r="814" spans="1:3" x14ac:dyDescent="0.25">
      <c r="A814" s="3" t="s">
        <v>115</v>
      </c>
      <c r="B814" t="s">
        <v>599</v>
      </c>
      <c r="C814">
        <v>9.43</v>
      </c>
    </row>
    <row r="815" spans="1:3" x14ac:dyDescent="0.25">
      <c r="A815" s="3" t="s">
        <v>115</v>
      </c>
      <c r="B815" t="s">
        <v>583</v>
      </c>
      <c r="C815" s="3" t="s">
        <v>584</v>
      </c>
    </row>
    <row r="816" spans="1:3" x14ac:dyDescent="0.25">
      <c r="A816" s="3" t="s">
        <v>115</v>
      </c>
      <c r="B816" t="s">
        <v>605</v>
      </c>
      <c r="C816">
        <v>-4108</v>
      </c>
    </row>
    <row r="817" spans="1:3" x14ac:dyDescent="0.25">
      <c r="A817" s="3" t="s">
        <v>115</v>
      </c>
      <c r="B817" t="s">
        <v>601</v>
      </c>
      <c r="C817" t="b">
        <v>1</v>
      </c>
    </row>
    <row r="818" spans="1:3" x14ac:dyDescent="0.25">
      <c r="A818" s="3" t="s">
        <v>115</v>
      </c>
      <c r="B818" t="s">
        <v>602</v>
      </c>
      <c r="C818">
        <v>12</v>
      </c>
    </row>
    <row r="819" spans="1:3" x14ac:dyDescent="0.25">
      <c r="A819" s="3" t="s">
        <v>115</v>
      </c>
      <c r="B819" t="s">
        <v>586</v>
      </c>
      <c r="C819">
        <v>6</v>
      </c>
    </row>
    <row r="820" spans="1:3" x14ac:dyDescent="0.25">
      <c r="A820" s="3" t="s">
        <v>115</v>
      </c>
      <c r="B820" t="s">
        <v>587</v>
      </c>
      <c r="C820">
        <v>8</v>
      </c>
    </row>
    <row r="821" spans="1:3" x14ac:dyDescent="0.25">
      <c r="A821" s="3" t="s">
        <v>115</v>
      </c>
      <c r="B821" t="s">
        <v>588</v>
      </c>
      <c r="C821" s="3" t="s">
        <v>608</v>
      </c>
    </row>
    <row r="822" spans="1:3" x14ac:dyDescent="0.25">
      <c r="A822" s="3" t="s">
        <v>115</v>
      </c>
      <c r="B822" t="s">
        <v>592</v>
      </c>
      <c r="C822">
        <v>1</v>
      </c>
    </row>
    <row r="823" spans="1:3" x14ac:dyDescent="0.25">
      <c r="A823" s="3" t="s">
        <v>115</v>
      </c>
      <c r="B823" t="s">
        <v>593</v>
      </c>
      <c r="C823" t="b">
        <v>1</v>
      </c>
    </row>
    <row r="824" spans="1:3" x14ac:dyDescent="0.25">
      <c r="A824" s="3" t="s">
        <v>115</v>
      </c>
      <c r="B824" t="s">
        <v>594</v>
      </c>
      <c r="C824" t="b">
        <v>1</v>
      </c>
    </row>
    <row r="825" spans="1:3" x14ac:dyDescent="0.25">
      <c r="A825" s="3" t="s">
        <v>115</v>
      </c>
      <c r="B825" t="s">
        <v>595</v>
      </c>
      <c r="C825" t="b">
        <v>1</v>
      </c>
    </row>
    <row r="826" spans="1:3" x14ac:dyDescent="0.25">
      <c r="A826" s="3" t="s">
        <v>115</v>
      </c>
      <c r="B826" t="s">
        <v>596</v>
      </c>
      <c r="C826" t="b">
        <v>1</v>
      </c>
    </row>
    <row r="827" spans="1:3" x14ac:dyDescent="0.25">
      <c r="A827" s="3" t="s">
        <v>192</v>
      </c>
      <c r="B827" t="s">
        <v>76</v>
      </c>
      <c r="C827" t="b">
        <v>0</v>
      </c>
    </row>
    <row r="828" spans="1:3" x14ac:dyDescent="0.25">
      <c r="A828" s="3" t="s">
        <v>192</v>
      </c>
      <c r="B828" t="s">
        <v>77</v>
      </c>
      <c r="C828" s="3" t="s">
        <v>609</v>
      </c>
    </row>
    <row r="829" spans="1:3" x14ac:dyDescent="0.25">
      <c r="A829" s="3" t="s">
        <v>192</v>
      </c>
      <c r="B829" t="s">
        <v>599</v>
      </c>
      <c r="C829">
        <v>9.43</v>
      </c>
    </row>
    <row r="830" spans="1:3" x14ac:dyDescent="0.25">
      <c r="A830" s="3" t="s">
        <v>192</v>
      </c>
      <c r="B830" t="s">
        <v>583</v>
      </c>
      <c r="C830" s="3" t="s">
        <v>604</v>
      </c>
    </row>
    <row r="831" spans="1:3" x14ac:dyDescent="0.25">
      <c r="A831" s="3" t="s">
        <v>192</v>
      </c>
      <c r="B831" t="s">
        <v>586</v>
      </c>
      <c r="C831">
        <v>4</v>
      </c>
    </row>
    <row r="832" spans="1:3" x14ac:dyDescent="0.25">
      <c r="A832" s="3" t="s">
        <v>192</v>
      </c>
      <c r="B832" t="s">
        <v>587</v>
      </c>
      <c r="C832">
        <v>5</v>
      </c>
    </row>
    <row r="833" spans="1:3" x14ac:dyDescent="0.25">
      <c r="A833" s="3" t="s">
        <v>192</v>
      </c>
      <c r="B833" t="s">
        <v>588</v>
      </c>
      <c r="C833" s="3" t="s">
        <v>606</v>
      </c>
    </row>
    <row r="834" spans="1:3" x14ac:dyDescent="0.25">
      <c r="A834" s="3" t="s">
        <v>192</v>
      </c>
      <c r="B834" t="s">
        <v>592</v>
      </c>
      <c r="C834">
        <v>2</v>
      </c>
    </row>
    <row r="835" spans="1:3" x14ac:dyDescent="0.25">
      <c r="A835" s="3" t="s">
        <v>192</v>
      </c>
      <c r="B835" t="s">
        <v>593</v>
      </c>
      <c r="C835" t="b">
        <v>1</v>
      </c>
    </row>
    <row r="836" spans="1:3" x14ac:dyDescent="0.25">
      <c r="A836" s="3" t="s">
        <v>192</v>
      </c>
      <c r="B836" t="s">
        <v>594</v>
      </c>
      <c r="C836" t="b">
        <v>1</v>
      </c>
    </row>
    <row r="837" spans="1:3" x14ac:dyDescent="0.25">
      <c r="A837" s="3" t="s">
        <v>192</v>
      </c>
      <c r="B837" t="s">
        <v>811</v>
      </c>
      <c r="C837" s="3" t="s">
        <v>1162</v>
      </c>
    </row>
    <row r="838" spans="1:3" x14ac:dyDescent="0.25">
      <c r="A838" s="3" t="s">
        <v>192</v>
      </c>
      <c r="B838" t="s">
        <v>813</v>
      </c>
      <c r="C838" s="3" t="s">
        <v>1166</v>
      </c>
    </row>
    <row r="839" spans="1:3" x14ac:dyDescent="0.25">
      <c r="A839" s="3" t="s">
        <v>192</v>
      </c>
      <c r="B839" t="s">
        <v>595</v>
      </c>
      <c r="C839" t="b">
        <v>1</v>
      </c>
    </row>
    <row r="840" spans="1:3" x14ac:dyDescent="0.25">
      <c r="A840" s="3" t="s">
        <v>192</v>
      </c>
      <c r="B840" t="s">
        <v>596</v>
      </c>
      <c r="C840" t="b">
        <v>1</v>
      </c>
    </row>
    <row r="841" spans="1:3" x14ac:dyDescent="0.25">
      <c r="A841" s="3" t="s">
        <v>193</v>
      </c>
      <c r="B841" t="s">
        <v>76</v>
      </c>
      <c r="C841" t="b">
        <v>0</v>
      </c>
    </row>
    <row r="842" spans="1:3" x14ac:dyDescent="0.25">
      <c r="A842" s="3" t="s">
        <v>193</v>
      </c>
      <c r="B842" t="s">
        <v>77</v>
      </c>
      <c r="C842" s="3" t="s">
        <v>610</v>
      </c>
    </row>
    <row r="843" spans="1:3" x14ac:dyDescent="0.25">
      <c r="A843" s="3" t="s">
        <v>193</v>
      </c>
      <c r="B843" t="s">
        <v>599</v>
      </c>
      <c r="C843">
        <v>12.43</v>
      </c>
    </row>
    <row r="844" spans="1:3" x14ac:dyDescent="0.25">
      <c r="A844" s="3" t="s">
        <v>193</v>
      </c>
      <c r="B844" t="s">
        <v>583</v>
      </c>
      <c r="C844" s="3" t="s">
        <v>604</v>
      </c>
    </row>
    <row r="845" spans="1:3" x14ac:dyDescent="0.25">
      <c r="A845" s="3" t="s">
        <v>193</v>
      </c>
      <c r="B845" t="s">
        <v>586</v>
      </c>
      <c r="C845">
        <v>4</v>
      </c>
    </row>
    <row r="846" spans="1:3" x14ac:dyDescent="0.25">
      <c r="A846" s="3" t="s">
        <v>193</v>
      </c>
      <c r="B846" t="s">
        <v>587</v>
      </c>
      <c r="C846">
        <v>5</v>
      </c>
    </row>
    <row r="847" spans="1:3" x14ac:dyDescent="0.25">
      <c r="A847" s="3" t="s">
        <v>193</v>
      </c>
      <c r="B847" t="s">
        <v>588</v>
      </c>
      <c r="C847" s="3" t="s">
        <v>606</v>
      </c>
    </row>
    <row r="848" spans="1:3" x14ac:dyDescent="0.25">
      <c r="A848" s="3" t="s">
        <v>193</v>
      </c>
      <c r="B848" t="s">
        <v>592</v>
      </c>
      <c r="C848">
        <v>2</v>
      </c>
    </row>
    <row r="849" spans="1:3" x14ac:dyDescent="0.25">
      <c r="A849" s="3" t="s">
        <v>193</v>
      </c>
      <c r="B849" t="s">
        <v>593</v>
      </c>
      <c r="C849" t="b">
        <v>1</v>
      </c>
    </row>
    <row r="850" spans="1:3" x14ac:dyDescent="0.25">
      <c r="A850" s="3" t="s">
        <v>193</v>
      </c>
      <c r="B850" t="s">
        <v>594</v>
      </c>
      <c r="C850" t="b">
        <v>1</v>
      </c>
    </row>
    <row r="851" spans="1:3" x14ac:dyDescent="0.25">
      <c r="A851" s="3" t="s">
        <v>193</v>
      </c>
      <c r="B851" t="s">
        <v>811</v>
      </c>
      <c r="C851" s="3" t="s">
        <v>1162</v>
      </c>
    </row>
    <row r="852" spans="1:3" x14ac:dyDescent="0.25">
      <c r="A852" s="3" t="s">
        <v>193</v>
      </c>
      <c r="B852" t="s">
        <v>813</v>
      </c>
      <c r="C852" s="3" t="s">
        <v>1166</v>
      </c>
    </row>
    <row r="853" spans="1:3" x14ac:dyDescent="0.25">
      <c r="A853" s="3" t="s">
        <v>193</v>
      </c>
      <c r="B853" t="s">
        <v>595</v>
      </c>
      <c r="C853" t="b">
        <v>1</v>
      </c>
    </row>
    <row r="854" spans="1:3" x14ac:dyDescent="0.25">
      <c r="A854" s="3" t="s">
        <v>193</v>
      </c>
      <c r="B854" t="s">
        <v>596</v>
      </c>
      <c r="C854" t="b">
        <v>1</v>
      </c>
    </row>
    <row r="855" spans="1:3" x14ac:dyDescent="0.25">
      <c r="A855" s="3" t="s">
        <v>194</v>
      </c>
      <c r="B855" t="s">
        <v>76</v>
      </c>
      <c r="C855" t="b">
        <v>0</v>
      </c>
    </row>
    <row r="856" spans="1:3" x14ac:dyDescent="0.25">
      <c r="A856" s="3" t="s">
        <v>194</v>
      </c>
      <c r="B856" t="s">
        <v>77</v>
      </c>
      <c r="C856" s="3" t="s">
        <v>611</v>
      </c>
    </row>
    <row r="857" spans="1:3" x14ac:dyDescent="0.25">
      <c r="A857" s="3" t="s">
        <v>194</v>
      </c>
      <c r="B857" t="s">
        <v>599</v>
      </c>
      <c r="C857">
        <v>8.43</v>
      </c>
    </row>
    <row r="858" spans="1:3" x14ac:dyDescent="0.25">
      <c r="A858" s="3" t="s">
        <v>194</v>
      </c>
      <c r="B858" t="s">
        <v>583</v>
      </c>
      <c r="C858" s="3" t="s">
        <v>604</v>
      </c>
    </row>
    <row r="859" spans="1:3" x14ac:dyDescent="0.25">
      <c r="A859" s="3" t="s">
        <v>194</v>
      </c>
      <c r="B859" t="s">
        <v>586</v>
      </c>
      <c r="C859">
        <v>4</v>
      </c>
    </row>
    <row r="860" spans="1:3" x14ac:dyDescent="0.25">
      <c r="A860" s="3" t="s">
        <v>194</v>
      </c>
      <c r="B860" t="s">
        <v>587</v>
      </c>
      <c r="C860">
        <v>5</v>
      </c>
    </row>
    <row r="861" spans="1:3" x14ac:dyDescent="0.25">
      <c r="A861" s="3" t="s">
        <v>194</v>
      </c>
      <c r="B861" t="s">
        <v>588</v>
      </c>
      <c r="C861" s="3" t="s">
        <v>606</v>
      </c>
    </row>
    <row r="862" spans="1:3" x14ac:dyDescent="0.25">
      <c r="A862" s="3" t="s">
        <v>194</v>
      </c>
      <c r="B862" t="s">
        <v>592</v>
      </c>
      <c r="C862">
        <v>2</v>
      </c>
    </row>
    <row r="863" spans="1:3" x14ac:dyDescent="0.25">
      <c r="A863" s="3" t="s">
        <v>194</v>
      </c>
      <c r="B863" t="s">
        <v>593</v>
      </c>
      <c r="C863" t="b">
        <v>1</v>
      </c>
    </row>
    <row r="864" spans="1:3" x14ac:dyDescent="0.25">
      <c r="A864" s="3" t="s">
        <v>194</v>
      </c>
      <c r="B864" t="s">
        <v>594</v>
      </c>
      <c r="C864" t="b">
        <v>1</v>
      </c>
    </row>
    <row r="865" spans="1:3" x14ac:dyDescent="0.25">
      <c r="A865" s="3" t="s">
        <v>194</v>
      </c>
      <c r="B865" t="s">
        <v>811</v>
      </c>
      <c r="C865" s="3" t="s">
        <v>1162</v>
      </c>
    </row>
    <row r="866" spans="1:3" x14ac:dyDescent="0.25">
      <c r="A866" s="3" t="s">
        <v>194</v>
      </c>
      <c r="B866" t="s">
        <v>813</v>
      </c>
      <c r="C866" s="3" t="s">
        <v>1166</v>
      </c>
    </row>
    <row r="867" spans="1:3" x14ac:dyDescent="0.25">
      <c r="A867" s="3" t="s">
        <v>194</v>
      </c>
      <c r="B867" t="s">
        <v>595</v>
      </c>
      <c r="C867" t="b">
        <v>1</v>
      </c>
    </row>
    <row r="868" spans="1:3" x14ac:dyDescent="0.25">
      <c r="A868" s="3" t="s">
        <v>194</v>
      </c>
      <c r="B868" t="s">
        <v>596</v>
      </c>
      <c r="C868" t="b">
        <v>1</v>
      </c>
    </row>
    <row r="869" spans="1:3" x14ac:dyDescent="0.25">
      <c r="A869" s="3" t="s">
        <v>52</v>
      </c>
      <c r="B869" t="s">
        <v>384</v>
      </c>
      <c r="C869" t="b">
        <v>1</v>
      </c>
    </row>
    <row r="870" spans="1:3" x14ac:dyDescent="0.25">
      <c r="A870" s="3" t="s">
        <v>52</v>
      </c>
      <c r="B870" t="s">
        <v>612</v>
      </c>
      <c r="C870">
        <v>5287936</v>
      </c>
    </row>
    <row r="871" spans="1:3" x14ac:dyDescent="0.25">
      <c r="A871" s="3" t="s">
        <v>52</v>
      </c>
      <c r="B871" t="s">
        <v>613</v>
      </c>
      <c r="C871" t="b">
        <v>0</v>
      </c>
    </row>
    <row r="872" spans="1:3" x14ac:dyDescent="0.25">
      <c r="A872" s="3" t="s">
        <v>52</v>
      </c>
      <c r="B872" t="s">
        <v>614</v>
      </c>
      <c r="C872" t="b">
        <v>1</v>
      </c>
    </row>
    <row r="873" spans="1:3" x14ac:dyDescent="0.25">
      <c r="A873" s="3" t="s">
        <v>52</v>
      </c>
      <c r="B873" t="s">
        <v>615</v>
      </c>
      <c r="C873" t="b">
        <v>1</v>
      </c>
    </row>
    <row r="874" spans="1:3" x14ac:dyDescent="0.25">
      <c r="A874" s="3" t="s">
        <v>52</v>
      </c>
      <c r="B874" t="s">
        <v>616</v>
      </c>
      <c r="C874">
        <v>4</v>
      </c>
    </row>
    <row r="875" spans="1:3" x14ac:dyDescent="0.25">
      <c r="A875" s="3" t="s">
        <v>52</v>
      </c>
      <c r="B875" t="s">
        <v>617</v>
      </c>
      <c r="C875">
        <v>-2</v>
      </c>
    </row>
    <row r="876" spans="1:3" x14ac:dyDescent="0.25">
      <c r="A876" s="3" t="s">
        <v>52</v>
      </c>
      <c r="B876" t="s">
        <v>618</v>
      </c>
      <c r="C876">
        <v>1</v>
      </c>
    </row>
    <row r="877" spans="1:3" x14ac:dyDescent="0.25">
      <c r="A877" s="3" t="s">
        <v>52</v>
      </c>
      <c r="B877" t="s">
        <v>619</v>
      </c>
      <c r="C877">
        <v>1</v>
      </c>
    </row>
    <row r="878" spans="1:3" x14ac:dyDescent="0.25">
      <c r="A878" s="3" t="s">
        <v>52</v>
      </c>
      <c r="B878" t="s">
        <v>620</v>
      </c>
      <c r="C878">
        <v>1</v>
      </c>
    </row>
    <row r="879" spans="1:3" x14ac:dyDescent="0.25">
      <c r="A879" s="3" t="s">
        <v>52</v>
      </c>
      <c r="B879" t="s">
        <v>621</v>
      </c>
      <c r="C879">
        <v>1</v>
      </c>
    </row>
    <row r="880" spans="1:3" x14ac:dyDescent="0.25">
      <c r="A880" t="s">
        <v>622</v>
      </c>
    </row>
    <row r="881" spans="1:3" x14ac:dyDescent="0.25">
      <c r="A881" t="s">
        <v>623</v>
      </c>
    </row>
    <row r="882" spans="1:3" x14ac:dyDescent="0.25">
      <c r="A882" s="3" t="s">
        <v>52</v>
      </c>
      <c r="B882" t="s">
        <v>74</v>
      </c>
      <c r="C882" s="3" t="s">
        <v>61</v>
      </c>
    </row>
    <row r="883" spans="1:3" x14ac:dyDescent="0.25">
      <c r="A883" s="3" t="s">
        <v>52</v>
      </c>
      <c r="B883" t="s">
        <v>75</v>
      </c>
      <c r="C883" t="b">
        <v>0</v>
      </c>
    </row>
    <row r="884" spans="1:3" x14ac:dyDescent="0.25">
      <c r="A884" s="3" t="s">
        <v>52</v>
      </c>
      <c r="B884" t="s">
        <v>576</v>
      </c>
      <c r="C884" s="3" t="s">
        <v>624</v>
      </c>
    </row>
    <row r="885" spans="1:3" x14ac:dyDescent="0.25">
      <c r="A885" s="3" t="s">
        <v>52</v>
      </c>
      <c r="B885" t="s">
        <v>578</v>
      </c>
      <c r="C885" t="b">
        <v>0</v>
      </c>
    </row>
    <row r="886" spans="1:3" x14ac:dyDescent="0.25">
      <c r="A886" s="3" t="s">
        <v>52</v>
      </c>
      <c r="B886" t="s">
        <v>579</v>
      </c>
      <c r="C886" t="b">
        <v>0</v>
      </c>
    </row>
    <row r="887" spans="1:3" x14ac:dyDescent="0.25">
      <c r="A887" s="3" t="s">
        <v>52</v>
      </c>
      <c r="B887" t="s">
        <v>580</v>
      </c>
      <c r="C887" t="b">
        <v>0</v>
      </c>
    </row>
    <row r="888" spans="1:3" x14ac:dyDescent="0.25">
      <c r="A888" s="3" t="s">
        <v>52</v>
      </c>
      <c r="B888" t="s">
        <v>581</v>
      </c>
      <c r="C888" t="b">
        <v>0</v>
      </c>
    </row>
    <row r="889" spans="1:3" x14ac:dyDescent="0.25">
      <c r="A889" s="3" t="s">
        <v>48</v>
      </c>
      <c r="B889" t="s">
        <v>76</v>
      </c>
      <c r="C889" t="b">
        <v>1</v>
      </c>
    </row>
    <row r="890" spans="1:3" x14ac:dyDescent="0.25">
      <c r="A890" s="3" t="s">
        <v>48</v>
      </c>
      <c r="B890" t="s">
        <v>77</v>
      </c>
      <c r="C890" s="3" t="s">
        <v>625</v>
      </c>
    </row>
    <row r="891" spans="1:3" x14ac:dyDescent="0.25">
      <c r="A891" s="3" t="s">
        <v>48</v>
      </c>
      <c r="B891" t="s">
        <v>583</v>
      </c>
      <c r="C891" s="3" t="s">
        <v>584</v>
      </c>
    </row>
    <row r="892" spans="1:3" x14ac:dyDescent="0.25">
      <c r="A892" s="3" t="s">
        <v>3</v>
      </c>
      <c r="B892" t="s">
        <v>76</v>
      </c>
      <c r="C892" t="b">
        <v>1</v>
      </c>
    </row>
    <row r="893" spans="1:3" x14ac:dyDescent="0.25">
      <c r="A893" s="3" t="s">
        <v>3</v>
      </c>
      <c r="B893" t="s">
        <v>77</v>
      </c>
      <c r="C893" s="3" t="s">
        <v>626</v>
      </c>
    </row>
    <row r="894" spans="1:3" x14ac:dyDescent="0.25">
      <c r="A894" s="3" t="s">
        <v>3</v>
      </c>
      <c r="B894" t="s">
        <v>583</v>
      </c>
      <c r="C894" s="3" t="s">
        <v>584</v>
      </c>
    </row>
    <row r="895" spans="1:3" x14ac:dyDescent="0.25">
      <c r="A895" s="3" t="s">
        <v>8</v>
      </c>
      <c r="B895" t="s">
        <v>76</v>
      </c>
      <c r="C895" t="b">
        <v>0</v>
      </c>
    </row>
    <row r="896" spans="1:3" x14ac:dyDescent="0.25">
      <c r="A896" s="3" t="s">
        <v>8</v>
      </c>
      <c r="B896" t="s">
        <v>77</v>
      </c>
      <c r="C896" s="3" t="s">
        <v>627</v>
      </c>
    </row>
    <row r="897" spans="1:3" x14ac:dyDescent="0.25">
      <c r="A897" s="3" t="s">
        <v>8</v>
      </c>
      <c r="B897" t="s">
        <v>599</v>
      </c>
      <c r="C897">
        <v>8.2899999999999991</v>
      </c>
    </row>
    <row r="898" spans="1:3" x14ac:dyDescent="0.25">
      <c r="A898" s="3" t="s">
        <v>8</v>
      </c>
      <c r="B898" t="s">
        <v>583</v>
      </c>
      <c r="C898" s="3" t="s">
        <v>584</v>
      </c>
    </row>
    <row r="899" spans="1:3" x14ac:dyDescent="0.25">
      <c r="A899" s="3" t="s">
        <v>183</v>
      </c>
      <c r="B899" t="s">
        <v>76</v>
      </c>
      <c r="C899" t="b">
        <v>0</v>
      </c>
    </row>
    <row r="900" spans="1:3" x14ac:dyDescent="0.25">
      <c r="A900" s="3" t="s">
        <v>183</v>
      </c>
      <c r="B900" t="s">
        <v>77</v>
      </c>
      <c r="C900" s="3" t="s">
        <v>628</v>
      </c>
    </row>
    <row r="901" spans="1:3" x14ac:dyDescent="0.25">
      <c r="A901" s="3" t="s">
        <v>183</v>
      </c>
      <c r="B901" t="s">
        <v>599</v>
      </c>
      <c r="C901">
        <v>7.14</v>
      </c>
    </row>
    <row r="902" spans="1:3" x14ac:dyDescent="0.25">
      <c r="A902" s="3" t="s">
        <v>183</v>
      </c>
      <c r="B902" t="s">
        <v>583</v>
      </c>
      <c r="C902" s="3" t="s">
        <v>584</v>
      </c>
    </row>
    <row r="903" spans="1:3" x14ac:dyDescent="0.25">
      <c r="A903" s="3" t="s">
        <v>69</v>
      </c>
      <c r="B903" t="s">
        <v>76</v>
      </c>
      <c r="C903" t="b">
        <v>0</v>
      </c>
    </row>
    <row r="904" spans="1:3" x14ac:dyDescent="0.25">
      <c r="A904" s="3" t="s">
        <v>69</v>
      </c>
      <c r="B904" t="s">
        <v>77</v>
      </c>
      <c r="C904" s="3" t="s">
        <v>629</v>
      </c>
    </row>
    <row r="905" spans="1:3" x14ac:dyDescent="0.25">
      <c r="A905" s="3" t="s">
        <v>69</v>
      </c>
      <c r="B905" t="s">
        <v>599</v>
      </c>
      <c r="C905">
        <v>69.290000000000006</v>
      </c>
    </row>
    <row r="906" spans="1:3" x14ac:dyDescent="0.25">
      <c r="A906" s="3" t="s">
        <v>69</v>
      </c>
      <c r="B906" t="s">
        <v>583</v>
      </c>
      <c r="C906" s="3" t="s">
        <v>584</v>
      </c>
    </row>
    <row r="907" spans="1:3" x14ac:dyDescent="0.25">
      <c r="A907" s="3" t="s">
        <v>70</v>
      </c>
      <c r="B907" t="s">
        <v>76</v>
      </c>
      <c r="C907" t="b">
        <v>0</v>
      </c>
    </row>
    <row r="908" spans="1:3" x14ac:dyDescent="0.25">
      <c r="A908" s="3" t="s">
        <v>70</v>
      </c>
      <c r="B908" t="s">
        <v>77</v>
      </c>
      <c r="C908" s="3" t="s">
        <v>630</v>
      </c>
    </row>
    <row r="909" spans="1:3" x14ac:dyDescent="0.25">
      <c r="A909" s="3" t="s">
        <v>70</v>
      </c>
      <c r="B909" t="s">
        <v>599</v>
      </c>
      <c r="C909">
        <v>9.43</v>
      </c>
    </row>
    <row r="910" spans="1:3" x14ac:dyDescent="0.25">
      <c r="A910" s="3" t="s">
        <v>70</v>
      </c>
      <c r="B910" t="s">
        <v>583</v>
      </c>
      <c r="C910" s="3" t="s">
        <v>631</v>
      </c>
    </row>
    <row r="911" spans="1:3" x14ac:dyDescent="0.25">
      <c r="A911" s="3" t="s">
        <v>70</v>
      </c>
      <c r="B911" t="s">
        <v>586</v>
      </c>
      <c r="C911">
        <v>2</v>
      </c>
    </row>
    <row r="912" spans="1:3" x14ac:dyDescent="0.25">
      <c r="A912" s="3" t="s">
        <v>70</v>
      </c>
      <c r="B912" t="s">
        <v>587</v>
      </c>
      <c r="C912">
        <v>4</v>
      </c>
    </row>
    <row r="913" spans="1:3" x14ac:dyDescent="0.25">
      <c r="A913" s="3" t="s">
        <v>70</v>
      </c>
      <c r="B913" t="s">
        <v>588</v>
      </c>
      <c r="C913" s="3" t="s">
        <v>791</v>
      </c>
    </row>
    <row r="914" spans="1:3" x14ac:dyDescent="0.25">
      <c r="A914" s="3" t="s">
        <v>70</v>
      </c>
      <c r="B914" t="s">
        <v>592</v>
      </c>
      <c r="C914">
        <v>2</v>
      </c>
    </row>
    <row r="915" spans="1:3" x14ac:dyDescent="0.25">
      <c r="A915" s="3" t="s">
        <v>70</v>
      </c>
      <c r="B915" t="s">
        <v>593</v>
      </c>
      <c r="C915" t="b">
        <v>1</v>
      </c>
    </row>
    <row r="916" spans="1:3" x14ac:dyDescent="0.25">
      <c r="A916" s="3" t="s">
        <v>70</v>
      </c>
      <c r="B916" t="s">
        <v>594</v>
      </c>
      <c r="C916" t="b">
        <v>1</v>
      </c>
    </row>
    <row r="917" spans="1:3" x14ac:dyDescent="0.25">
      <c r="A917" s="3" t="s">
        <v>70</v>
      </c>
      <c r="B917" t="s">
        <v>811</v>
      </c>
      <c r="C917" s="3" t="s">
        <v>1162</v>
      </c>
    </row>
    <row r="918" spans="1:3" x14ac:dyDescent="0.25">
      <c r="A918" s="3" t="s">
        <v>70</v>
      </c>
      <c r="B918" t="s">
        <v>813</v>
      </c>
      <c r="C918" s="3" t="s">
        <v>1167</v>
      </c>
    </row>
    <row r="919" spans="1:3" x14ac:dyDescent="0.25">
      <c r="A919" s="3" t="s">
        <v>70</v>
      </c>
      <c r="B919" t="s">
        <v>595</v>
      </c>
      <c r="C919" t="b">
        <v>1</v>
      </c>
    </row>
    <row r="920" spans="1:3" x14ac:dyDescent="0.25">
      <c r="A920" s="3" t="s">
        <v>70</v>
      </c>
      <c r="B920" t="s">
        <v>596</v>
      </c>
      <c r="C920" t="b">
        <v>1</v>
      </c>
    </row>
    <row r="921" spans="1:3" x14ac:dyDescent="0.25">
      <c r="A921" s="3" t="s">
        <v>68</v>
      </c>
      <c r="B921" t="s">
        <v>76</v>
      </c>
      <c r="C921" t="b">
        <v>0</v>
      </c>
    </row>
    <row r="922" spans="1:3" x14ac:dyDescent="0.25">
      <c r="A922" s="3" t="s">
        <v>68</v>
      </c>
      <c r="B922" t="s">
        <v>77</v>
      </c>
      <c r="C922" s="3" t="s">
        <v>632</v>
      </c>
    </row>
    <row r="923" spans="1:3" x14ac:dyDescent="0.25">
      <c r="A923" s="3" t="s">
        <v>68</v>
      </c>
      <c r="B923" t="s">
        <v>599</v>
      </c>
      <c r="C923">
        <v>9.43</v>
      </c>
    </row>
    <row r="924" spans="1:3" x14ac:dyDescent="0.25">
      <c r="A924" s="3" t="s">
        <v>68</v>
      </c>
      <c r="B924" t="s">
        <v>583</v>
      </c>
      <c r="C924" s="3" t="s">
        <v>584</v>
      </c>
    </row>
    <row r="925" spans="1:3" x14ac:dyDescent="0.25">
      <c r="A925" s="3" t="s">
        <v>224</v>
      </c>
      <c r="B925" t="s">
        <v>76</v>
      </c>
      <c r="C925" t="b">
        <v>0</v>
      </c>
    </row>
    <row r="926" spans="1:3" x14ac:dyDescent="0.25">
      <c r="A926" s="3" t="s">
        <v>224</v>
      </c>
      <c r="B926" t="s">
        <v>77</v>
      </c>
      <c r="C926" s="3" t="s">
        <v>633</v>
      </c>
    </row>
    <row r="927" spans="1:3" x14ac:dyDescent="0.25">
      <c r="A927" s="3" t="s">
        <v>224</v>
      </c>
      <c r="B927" t="s">
        <v>634</v>
      </c>
      <c r="C927" s="3" t="s">
        <v>1143</v>
      </c>
    </row>
    <row r="928" spans="1:3" x14ac:dyDescent="0.25">
      <c r="A928" s="3" t="s">
        <v>224</v>
      </c>
      <c r="B928" t="s">
        <v>599</v>
      </c>
      <c r="C928">
        <v>9.43</v>
      </c>
    </row>
    <row r="929" spans="1:3" x14ac:dyDescent="0.25">
      <c r="A929" s="3" t="s">
        <v>224</v>
      </c>
      <c r="B929" t="s">
        <v>583</v>
      </c>
      <c r="C929" s="3" t="s">
        <v>631</v>
      </c>
    </row>
    <row r="930" spans="1:3" x14ac:dyDescent="0.25">
      <c r="A930" s="3" t="s">
        <v>184</v>
      </c>
      <c r="B930" t="s">
        <v>76</v>
      </c>
      <c r="C930" t="b">
        <v>0</v>
      </c>
    </row>
    <row r="931" spans="1:3" x14ac:dyDescent="0.25">
      <c r="A931" s="3" t="s">
        <v>184</v>
      </c>
      <c r="B931" t="s">
        <v>77</v>
      </c>
      <c r="C931" s="3" t="s">
        <v>635</v>
      </c>
    </row>
    <row r="932" spans="1:3" x14ac:dyDescent="0.25">
      <c r="A932" s="3" t="s">
        <v>184</v>
      </c>
      <c r="B932" t="s">
        <v>634</v>
      </c>
      <c r="C932" s="3" t="s">
        <v>1144</v>
      </c>
    </row>
    <row r="933" spans="1:3" x14ac:dyDescent="0.25">
      <c r="A933" s="3" t="s">
        <v>184</v>
      </c>
      <c r="B933" t="s">
        <v>599</v>
      </c>
      <c r="C933">
        <v>12.43</v>
      </c>
    </row>
    <row r="934" spans="1:3" x14ac:dyDescent="0.25">
      <c r="A934" s="3" t="s">
        <v>184</v>
      </c>
      <c r="B934" t="s">
        <v>583</v>
      </c>
      <c r="C934" s="3" t="s">
        <v>631</v>
      </c>
    </row>
    <row r="935" spans="1:3" x14ac:dyDescent="0.25">
      <c r="A935" s="3" t="s">
        <v>67</v>
      </c>
      <c r="B935" t="s">
        <v>76</v>
      </c>
      <c r="C935" t="b">
        <v>0</v>
      </c>
    </row>
    <row r="936" spans="1:3" x14ac:dyDescent="0.25">
      <c r="A936" s="3" t="s">
        <v>67</v>
      </c>
      <c r="B936" t="s">
        <v>77</v>
      </c>
      <c r="C936" s="3" t="s">
        <v>636</v>
      </c>
    </row>
    <row r="937" spans="1:3" x14ac:dyDescent="0.25">
      <c r="A937" s="3" t="s">
        <v>67</v>
      </c>
      <c r="B937" t="s">
        <v>634</v>
      </c>
      <c r="C937" s="3" t="s">
        <v>1145</v>
      </c>
    </row>
    <row r="938" spans="1:3" x14ac:dyDescent="0.25">
      <c r="A938" s="3" t="s">
        <v>67</v>
      </c>
      <c r="B938" t="s">
        <v>599</v>
      </c>
      <c r="C938">
        <v>8.43</v>
      </c>
    </row>
    <row r="939" spans="1:3" x14ac:dyDescent="0.25">
      <c r="A939" s="3" t="s">
        <v>67</v>
      </c>
      <c r="B939" t="s">
        <v>583</v>
      </c>
      <c r="C939" s="3" t="s">
        <v>631</v>
      </c>
    </row>
    <row r="940" spans="1:3" x14ac:dyDescent="0.25">
      <c r="A940" s="3" t="s">
        <v>48</v>
      </c>
      <c r="B940" t="s">
        <v>637</v>
      </c>
      <c r="C940" t="b">
        <v>1</v>
      </c>
    </row>
    <row r="941" spans="1:3" x14ac:dyDescent="0.25">
      <c r="A941" s="3" t="s">
        <v>48</v>
      </c>
      <c r="B941" t="s">
        <v>638</v>
      </c>
      <c r="C941" s="3" t="s">
        <v>639</v>
      </c>
    </row>
    <row r="942" spans="1:3" x14ac:dyDescent="0.25">
      <c r="A942" s="3" t="s">
        <v>48</v>
      </c>
      <c r="B942" t="s">
        <v>640</v>
      </c>
      <c r="C942">
        <v>2</v>
      </c>
    </row>
    <row r="943" spans="1:3" x14ac:dyDescent="0.25">
      <c r="A943" s="3" t="s">
        <v>48</v>
      </c>
      <c r="B943" t="s">
        <v>641</v>
      </c>
      <c r="C943">
        <v>3</v>
      </c>
    </row>
    <row r="944" spans="1:3" x14ac:dyDescent="0.25">
      <c r="A944" s="3" t="s">
        <v>48</v>
      </c>
      <c r="B944" t="s">
        <v>642</v>
      </c>
      <c r="C944" s="3" t="s">
        <v>643</v>
      </c>
    </row>
    <row r="945" spans="1:3" x14ac:dyDescent="0.25">
      <c r="A945" s="3" t="s">
        <v>48</v>
      </c>
      <c r="B945" t="s">
        <v>644</v>
      </c>
      <c r="C945" t="b">
        <v>1</v>
      </c>
    </row>
    <row r="946" spans="1:3" x14ac:dyDescent="0.25">
      <c r="A946" s="3" t="s">
        <v>48</v>
      </c>
      <c r="B946" t="s">
        <v>645</v>
      </c>
      <c r="C946">
        <v>14136213</v>
      </c>
    </row>
    <row r="947" spans="1:3" x14ac:dyDescent="0.25">
      <c r="A947" s="3" t="s">
        <v>48</v>
      </c>
      <c r="B947" t="s">
        <v>646</v>
      </c>
      <c r="C947">
        <v>5</v>
      </c>
    </row>
    <row r="948" spans="1:3" x14ac:dyDescent="0.25">
      <c r="A948" s="3" t="s">
        <v>48</v>
      </c>
      <c r="B948" t="s">
        <v>647</v>
      </c>
      <c r="C948">
        <v>0.39991454817346722</v>
      </c>
    </row>
    <row r="949" spans="1:3" x14ac:dyDescent="0.25">
      <c r="A949" s="3" t="s">
        <v>48</v>
      </c>
      <c r="B949" t="s">
        <v>648</v>
      </c>
      <c r="C949" t="b">
        <v>1</v>
      </c>
    </row>
    <row r="950" spans="1:3" x14ac:dyDescent="0.25">
      <c r="A950" s="3" t="s">
        <v>48</v>
      </c>
      <c r="B950" t="s">
        <v>649</v>
      </c>
      <c r="C950" s="3" t="s">
        <v>639</v>
      </c>
    </row>
    <row r="951" spans="1:3" x14ac:dyDescent="0.25">
      <c r="A951" s="3" t="s">
        <v>48</v>
      </c>
      <c r="B951" t="s">
        <v>650</v>
      </c>
      <c r="C951">
        <v>2</v>
      </c>
    </row>
    <row r="952" spans="1:3" x14ac:dyDescent="0.25">
      <c r="A952" s="3" t="s">
        <v>48</v>
      </c>
      <c r="B952" t="s">
        <v>651</v>
      </c>
      <c r="C952">
        <v>4</v>
      </c>
    </row>
    <row r="953" spans="1:3" x14ac:dyDescent="0.25">
      <c r="A953" s="3" t="s">
        <v>48</v>
      </c>
      <c r="B953" t="s">
        <v>652</v>
      </c>
      <c r="C953" s="3" t="s">
        <v>653</v>
      </c>
    </row>
    <row r="954" spans="1:3" x14ac:dyDescent="0.25">
      <c r="A954" s="3" t="s">
        <v>48</v>
      </c>
      <c r="B954" t="s">
        <v>654</v>
      </c>
      <c r="C954" t="b">
        <v>1</v>
      </c>
    </row>
    <row r="955" spans="1:3" x14ac:dyDescent="0.25">
      <c r="A955" s="3" t="s">
        <v>48</v>
      </c>
      <c r="B955" t="s">
        <v>655</v>
      </c>
      <c r="C955">
        <v>16777215</v>
      </c>
    </row>
    <row r="956" spans="1:3" x14ac:dyDescent="0.25">
      <c r="A956" s="3" t="s">
        <v>48</v>
      </c>
      <c r="B956" t="s">
        <v>656</v>
      </c>
      <c r="C956">
        <v>1</v>
      </c>
    </row>
    <row r="957" spans="1:3" x14ac:dyDescent="0.25">
      <c r="A957" s="3" t="s">
        <v>48</v>
      </c>
      <c r="B957" t="s">
        <v>657</v>
      </c>
      <c r="C957">
        <v>0</v>
      </c>
    </row>
    <row r="958" spans="1:3" x14ac:dyDescent="0.25">
      <c r="A958" s="3" t="s">
        <v>48</v>
      </c>
      <c r="B958" t="s">
        <v>658</v>
      </c>
      <c r="C958">
        <v>6299648</v>
      </c>
    </row>
    <row r="959" spans="1:3" x14ac:dyDescent="0.25">
      <c r="A959" s="3" t="s">
        <v>52</v>
      </c>
      <c r="B959" t="s">
        <v>384</v>
      </c>
      <c r="C959" t="b">
        <v>1</v>
      </c>
    </row>
    <row r="960" spans="1:3" x14ac:dyDescent="0.25">
      <c r="A960" s="3" t="s">
        <v>52</v>
      </c>
      <c r="B960" t="s">
        <v>612</v>
      </c>
      <c r="C960">
        <v>5287936</v>
      </c>
    </row>
    <row r="961" spans="1:3" x14ac:dyDescent="0.25">
      <c r="A961" s="3" t="s">
        <v>52</v>
      </c>
      <c r="B961" t="s">
        <v>613</v>
      </c>
      <c r="C961" t="b">
        <v>0</v>
      </c>
    </row>
    <row r="962" spans="1:3" x14ac:dyDescent="0.25">
      <c r="A962" s="3" t="s">
        <v>52</v>
      </c>
      <c r="B962" t="s">
        <v>614</v>
      </c>
      <c r="C962" t="b">
        <v>1</v>
      </c>
    </row>
    <row r="963" spans="1:3" x14ac:dyDescent="0.25">
      <c r="A963" s="3" t="s">
        <v>52</v>
      </c>
      <c r="B963" t="s">
        <v>615</v>
      </c>
      <c r="C963" t="b">
        <v>1</v>
      </c>
    </row>
    <row r="964" spans="1:3" x14ac:dyDescent="0.25">
      <c r="A964" s="3" t="s">
        <v>52</v>
      </c>
      <c r="B964" t="s">
        <v>616</v>
      </c>
      <c r="C964">
        <v>0</v>
      </c>
    </row>
    <row r="965" spans="1:3" x14ac:dyDescent="0.25">
      <c r="A965" s="3" t="s">
        <v>52</v>
      </c>
      <c r="B965" t="s">
        <v>617</v>
      </c>
      <c r="C965">
        <v>-2</v>
      </c>
    </row>
    <row r="966" spans="1:3" x14ac:dyDescent="0.25">
      <c r="A966" s="3" t="s">
        <v>52</v>
      </c>
      <c r="B966" t="s">
        <v>618</v>
      </c>
      <c r="C966">
        <v>1</v>
      </c>
    </row>
    <row r="967" spans="1:3" x14ac:dyDescent="0.25">
      <c r="A967" s="3" t="s">
        <v>52</v>
      </c>
      <c r="B967" t="s">
        <v>619</v>
      </c>
      <c r="C967">
        <v>1</v>
      </c>
    </row>
    <row r="968" spans="1:3" x14ac:dyDescent="0.25">
      <c r="A968" s="3" t="s">
        <v>52</v>
      </c>
      <c r="B968" t="s">
        <v>620</v>
      </c>
      <c r="C968">
        <v>1</v>
      </c>
    </row>
    <row r="969" spans="1:3" x14ac:dyDescent="0.25">
      <c r="A969" s="3" t="s">
        <v>52</v>
      </c>
      <c r="B969" t="s">
        <v>621</v>
      </c>
      <c r="C969">
        <v>1</v>
      </c>
    </row>
    <row r="970" spans="1:3" x14ac:dyDescent="0.25">
      <c r="A970" t="s">
        <v>659</v>
      </c>
    </row>
    <row r="971" spans="1:3" x14ac:dyDescent="0.25">
      <c r="A971" t="s">
        <v>660</v>
      </c>
    </row>
    <row r="972" spans="1:3" x14ac:dyDescent="0.25">
      <c r="A972" s="3" t="s">
        <v>52</v>
      </c>
      <c r="B972" t="s">
        <v>74</v>
      </c>
      <c r="C972" s="3" t="s">
        <v>132</v>
      </c>
    </row>
    <row r="973" spans="1:3" x14ac:dyDescent="0.25">
      <c r="A973" s="3" t="s">
        <v>52</v>
      </c>
      <c r="B973" t="s">
        <v>75</v>
      </c>
      <c r="C973" t="b">
        <v>0</v>
      </c>
    </row>
    <row r="974" spans="1:3" x14ac:dyDescent="0.25">
      <c r="A974" s="3" t="s">
        <v>52</v>
      </c>
      <c r="B974" t="s">
        <v>576</v>
      </c>
      <c r="C974" s="3" t="s">
        <v>661</v>
      </c>
    </row>
    <row r="975" spans="1:3" x14ac:dyDescent="0.25">
      <c r="A975" s="3" t="s">
        <v>52</v>
      </c>
      <c r="B975" t="s">
        <v>578</v>
      </c>
      <c r="C975" t="b">
        <v>0</v>
      </c>
    </row>
    <row r="976" spans="1:3" x14ac:dyDescent="0.25">
      <c r="A976" s="3" t="s">
        <v>52</v>
      </c>
      <c r="B976" t="s">
        <v>579</v>
      </c>
      <c r="C976" t="b">
        <v>0</v>
      </c>
    </row>
    <row r="977" spans="1:3" x14ac:dyDescent="0.25">
      <c r="A977" s="3" t="s">
        <v>52</v>
      </c>
      <c r="B977" t="s">
        <v>580</v>
      </c>
      <c r="C977" t="b">
        <v>0</v>
      </c>
    </row>
    <row r="978" spans="1:3" x14ac:dyDescent="0.25">
      <c r="A978" s="3" t="s">
        <v>52</v>
      </c>
      <c r="B978" t="s">
        <v>581</v>
      </c>
      <c r="C978" t="b">
        <v>1</v>
      </c>
    </row>
    <row r="979" spans="1:3" x14ac:dyDescent="0.25">
      <c r="A979" s="3" t="s">
        <v>48</v>
      </c>
      <c r="B979" t="s">
        <v>76</v>
      </c>
      <c r="C979" t="b">
        <v>1</v>
      </c>
    </row>
    <row r="980" spans="1:3" x14ac:dyDescent="0.25">
      <c r="A980" s="3" t="s">
        <v>48</v>
      </c>
      <c r="B980" t="s">
        <v>77</v>
      </c>
      <c r="C980" s="3" t="s">
        <v>662</v>
      </c>
    </row>
    <row r="981" spans="1:3" x14ac:dyDescent="0.25">
      <c r="A981" s="3" t="s">
        <v>48</v>
      </c>
      <c r="B981" t="s">
        <v>583</v>
      </c>
      <c r="C981" s="3" t="s">
        <v>584</v>
      </c>
    </row>
    <row r="982" spans="1:3" x14ac:dyDescent="0.25">
      <c r="A982" s="3" t="s">
        <v>48</v>
      </c>
      <c r="B982" t="s">
        <v>663</v>
      </c>
      <c r="C982">
        <v>-4160</v>
      </c>
    </row>
    <row r="983" spans="1:3" x14ac:dyDescent="0.25">
      <c r="A983" s="3" t="s">
        <v>3</v>
      </c>
      <c r="B983" t="s">
        <v>76</v>
      </c>
      <c r="C983" t="b">
        <v>1</v>
      </c>
    </row>
    <row r="984" spans="1:3" x14ac:dyDescent="0.25">
      <c r="A984" s="3" t="s">
        <v>3</v>
      </c>
      <c r="B984" t="s">
        <v>77</v>
      </c>
      <c r="C984" s="3" t="s">
        <v>664</v>
      </c>
    </row>
    <row r="985" spans="1:3" x14ac:dyDescent="0.25">
      <c r="A985" s="3" t="s">
        <v>3</v>
      </c>
      <c r="B985" t="s">
        <v>583</v>
      </c>
      <c r="C985" s="3" t="s">
        <v>584</v>
      </c>
    </row>
    <row r="986" spans="1:3" x14ac:dyDescent="0.25">
      <c r="A986" s="3" t="s">
        <v>3</v>
      </c>
      <c r="B986" t="s">
        <v>663</v>
      </c>
      <c r="C986">
        <v>-4160</v>
      </c>
    </row>
    <row r="987" spans="1:3" x14ac:dyDescent="0.25">
      <c r="A987" s="3" t="s">
        <v>115</v>
      </c>
      <c r="B987" t="s">
        <v>76</v>
      </c>
      <c r="C987" t="b">
        <v>1</v>
      </c>
    </row>
    <row r="988" spans="1:3" x14ac:dyDescent="0.25">
      <c r="A988" s="3" t="s">
        <v>115</v>
      </c>
      <c r="B988" t="s">
        <v>77</v>
      </c>
      <c r="C988" s="3" t="s">
        <v>665</v>
      </c>
    </row>
    <row r="989" spans="1:3" x14ac:dyDescent="0.25">
      <c r="A989" s="3" t="s">
        <v>115</v>
      </c>
      <c r="B989" t="s">
        <v>583</v>
      </c>
      <c r="C989" s="3" t="s">
        <v>584</v>
      </c>
    </row>
    <row r="990" spans="1:3" x14ac:dyDescent="0.25">
      <c r="A990" s="3" t="s">
        <v>115</v>
      </c>
      <c r="B990" t="s">
        <v>663</v>
      </c>
      <c r="C990">
        <v>-4160</v>
      </c>
    </row>
    <row r="991" spans="1:3" x14ac:dyDescent="0.25">
      <c r="A991" s="3" t="s">
        <v>112</v>
      </c>
      <c r="B991" t="s">
        <v>76</v>
      </c>
      <c r="C991" t="b">
        <v>1</v>
      </c>
    </row>
    <row r="992" spans="1:3" x14ac:dyDescent="0.25">
      <c r="A992" s="3" t="s">
        <v>112</v>
      </c>
      <c r="B992" t="s">
        <v>77</v>
      </c>
      <c r="C992" s="3" t="s">
        <v>666</v>
      </c>
    </row>
    <row r="993" spans="1:3" x14ac:dyDescent="0.25">
      <c r="A993" s="3" t="s">
        <v>112</v>
      </c>
      <c r="B993" t="s">
        <v>583</v>
      </c>
      <c r="C993" s="3" t="s">
        <v>667</v>
      </c>
    </row>
    <row r="994" spans="1:3" x14ac:dyDescent="0.25">
      <c r="A994" s="3" t="s">
        <v>112</v>
      </c>
      <c r="B994" t="s">
        <v>663</v>
      </c>
      <c r="C994">
        <v>-4160</v>
      </c>
    </row>
    <row r="995" spans="1:3" x14ac:dyDescent="0.25">
      <c r="A995" s="3" t="s">
        <v>192</v>
      </c>
      <c r="B995" t="s">
        <v>76</v>
      </c>
      <c r="C995" t="b">
        <v>1</v>
      </c>
    </row>
    <row r="996" spans="1:3" x14ac:dyDescent="0.25">
      <c r="A996" s="3" t="s">
        <v>192</v>
      </c>
      <c r="B996" t="s">
        <v>77</v>
      </c>
      <c r="C996" s="3" t="s">
        <v>668</v>
      </c>
    </row>
    <row r="997" spans="1:3" x14ac:dyDescent="0.25">
      <c r="A997" s="3" t="s">
        <v>192</v>
      </c>
      <c r="B997" t="s">
        <v>583</v>
      </c>
      <c r="C997" s="3" t="s">
        <v>584</v>
      </c>
    </row>
    <row r="998" spans="1:3" x14ac:dyDescent="0.25">
      <c r="A998" s="3" t="s">
        <v>192</v>
      </c>
      <c r="B998" t="s">
        <v>663</v>
      </c>
      <c r="C998">
        <v>-4160</v>
      </c>
    </row>
    <row r="999" spans="1:3" x14ac:dyDescent="0.25">
      <c r="A999" s="3" t="s">
        <v>193</v>
      </c>
      <c r="B999" t="s">
        <v>76</v>
      </c>
      <c r="C999" t="b">
        <v>1</v>
      </c>
    </row>
    <row r="1000" spans="1:3" x14ac:dyDescent="0.25">
      <c r="A1000" s="3" t="s">
        <v>193</v>
      </c>
      <c r="B1000" t="s">
        <v>77</v>
      </c>
      <c r="C1000" s="3" t="s">
        <v>669</v>
      </c>
    </row>
    <row r="1001" spans="1:3" x14ac:dyDescent="0.25">
      <c r="A1001" s="3" t="s">
        <v>193</v>
      </c>
      <c r="B1001" t="s">
        <v>583</v>
      </c>
      <c r="C1001" s="3" t="s">
        <v>584</v>
      </c>
    </row>
    <row r="1002" spans="1:3" x14ac:dyDescent="0.25">
      <c r="A1002" s="3" t="s">
        <v>193</v>
      </c>
      <c r="B1002" t="s">
        <v>663</v>
      </c>
      <c r="C1002">
        <v>-4160</v>
      </c>
    </row>
    <row r="1003" spans="1:3" x14ac:dyDescent="0.25">
      <c r="A1003" s="3" t="s">
        <v>194</v>
      </c>
      <c r="B1003" t="s">
        <v>76</v>
      </c>
      <c r="C1003" t="b">
        <v>1</v>
      </c>
    </row>
    <row r="1004" spans="1:3" x14ac:dyDescent="0.25">
      <c r="A1004" s="3" t="s">
        <v>194</v>
      </c>
      <c r="B1004" t="s">
        <v>77</v>
      </c>
      <c r="C1004" s="3" t="s">
        <v>670</v>
      </c>
    </row>
    <row r="1005" spans="1:3" x14ac:dyDescent="0.25">
      <c r="A1005" s="3" t="s">
        <v>194</v>
      </c>
      <c r="B1005" t="s">
        <v>583</v>
      </c>
      <c r="C1005" s="3" t="s">
        <v>584</v>
      </c>
    </row>
    <row r="1006" spans="1:3" x14ac:dyDescent="0.25">
      <c r="A1006" s="3" t="s">
        <v>194</v>
      </c>
      <c r="B1006" t="s">
        <v>663</v>
      </c>
      <c r="C1006">
        <v>-4160</v>
      </c>
    </row>
    <row r="1007" spans="1:3" x14ac:dyDescent="0.25">
      <c r="A1007" s="3" t="s">
        <v>240</v>
      </c>
      <c r="B1007" t="s">
        <v>76</v>
      </c>
      <c r="C1007" t="b">
        <v>1</v>
      </c>
    </row>
    <row r="1008" spans="1:3" x14ac:dyDescent="0.25">
      <c r="A1008" s="3" t="s">
        <v>240</v>
      </c>
      <c r="B1008" t="s">
        <v>77</v>
      </c>
      <c r="C1008" s="3" t="s">
        <v>671</v>
      </c>
    </row>
    <row r="1009" spans="1:3" x14ac:dyDescent="0.25">
      <c r="A1009" s="3" t="s">
        <v>240</v>
      </c>
      <c r="B1009" t="s">
        <v>583</v>
      </c>
      <c r="C1009" s="3" t="s">
        <v>584</v>
      </c>
    </row>
    <row r="1010" spans="1:3" x14ac:dyDescent="0.25">
      <c r="A1010" s="3" t="s">
        <v>240</v>
      </c>
      <c r="B1010" t="s">
        <v>663</v>
      </c>
      <c r="C1010">
        <v>-4160</v>
      </c>
    </row>
    <row r="1011" spans="1:3" x14ac:dyDescent="0.25">
      <c r="A1011" s="3" t="s">
        <v>111</v>
      </c>
      <c r="B1011" t="s">
        <v>76</v>
      </c>
      <c r="C1011" t="b">
        <v>1</v>
      </c>
    </row>
    <row r="1012" spans="1:3" x14ac:dyDescent="0.25">
      <c r="A1012" s="3" t="s">
        <v>111</v>
      </c>
      <c r="B1012" t="s">
        <v>77</v>
      </c>
      <c r="C1012" s="3" t="s">
        <v>672</v>
      </c>
    </row>
    <row r="1013" spans="1:3" x14ac:dyDescent="0.25">
      <c r="A1013" s="3" t="s">
        <v>111</v>
      </c>
      <c r="B1013" t="s">
        <v>583</v>
      </c>
      <c r="C1013" s="3" t="s">
        <v>584</v>
      </c>
    </row>
    <row r="1014" spans="1:3" x14ac:dyDescent="0.25">
      <c r="A1014" s="3" t="s">
        <v>111</v>
      </c>
      <c r="B1014" t="s">
        <v>663</v>
      </c>
      <c r="C1014">
        <v>-4160</v>
      </c>
    </row>
    <row r="1015" spans="1:3" x14ac:dyDescent="0.25">
      <c r="A1015" s="3" t="s">
        <v>291</v>
      </c>
      <c r="B1015" t="s">
        <v>76</v>
      </c>
      <c r="C1015" t="b">
        <v>1</v>
      </c>
    </row>
    <row r="1016" spans="1:3" x14ac:dyDescent="0.25">
      <c r="A1016" s="3" t="s">
        <v>291</v>
      </c>
      <c r="B1016" t="s">
        <v>77</v>
      </c>
      <c r="C1016" s="3" t="s">
        <v>673</v>
      </c>
    </row>
    <row r="1017" spans="1:3" x14ac:dyDescent="0.25">
      <c r="A1017" s="3" t="s">
        <v>291</v>
      </c>
      <c r="B1017" t="s">
        <v>583</v>
      </c>
      <c r="C1017" s="3" t="s">
        <v>584</v>
      </c>
    </row>
    <row r="1018" spans="1:3" x14ac:dyDescent="0.25">
      <c r="A1018" s="3" t="s">
        <v>291</v>
      </c>
      <c r="B1018" t="s">
        <v>663</v>
      </c>
      <c r="C1018">
        <v>-4160</v>
      </c>
    </row>
    <row r="1019" spans="1:3" x14ac:dyDescent="0.25">
      <c r="A1019" s="3" t="s">
        <v>282</v>
      </c>
      <c r="B1019" t="s">
        <v>76</v>
      </c>
      <c r="C1019" t="b">
        <v>1</v>
      </c>
    </row>
    <row r="1020" spans="1:3" x14ac:dyDescent="0.25">
      <c r="A1020" s="3" t="s">
        <v>282</v>
      </c>
      <c r="B1020" t="s">
        <v>77</v>
      </c>
      <c r="C1020" s="3" t="s">
        <v>674</v>
      </c>
    </row>
    <row r="1021" spans="1:3" x14ac:dyDescent="0.25">
      <c r="A1021" s="3" t="s">
        <v>282</v>
      </c>
      <c r="B1021" t="s">
        <v>583</v>
      </c>
      <c r="C1021" s="3" t="s">
        <v>584</v>
      </c>
    </row>
    <row r="1022" spans="1:3" x14ac:dyDescent="0.25">
      <c r="A1022" s="3" t="s">
        <v>282</v>
      </c>
      <c r="B1022" t="s">
        <v>663</v>
      </c>
      <c r="C1022">
        <v>-4160</v>
      </c>
    </row>
    <row r="1023" spans="1:3" x14ac:dyDescent="0.25">
      <c r="A1023" s="3" t="s">
        <v>302</v>
      </c>
      <c r="B1023" t="s">
        <v>76</v>
      </c>
      <c r="C1023" t="b">
        <v>1</v>
      </c>
    </row>
    <row r="1024" spans="1:3" x14ac:dyDescent="0.25">
      <c r="A1024" s="3" t="s">
        <v>302</v>
      </c>
      <c r="B1024" t="s">
        <v>77</v>
      </c>
      <c r="C1024" s="3" t="s">
        <v>675</v>
      </c>
    </row>
    <row r="1025" spans="1:3" x14ac:dyDescent="0.25">
      <c r="A1025" s="3" t="s">
        <v>302</v>
      </c>
      <c r="B1025" t="s">
        <v>583</v>
      </c>
      <c r="C1025" s="3" t="s">
        <v>584</v>
      </c>
    </row>
    <row r="1026" spans="1:3" x14ac:dyDescent="0.25">
      <c r="A1026" s="3" t="s">
        <v>302</v>
      </c>
      <c r="B1026" t="s">
        <v>663</v>
      </c>
      <c r="C1026">
        <v>-4160</v>
      </c>
    </row>
    <row r="1027" spans="1:3" x14ac:dyDescent="0.25">
      <c r="A1027" s="3" t="s">
        <v>118</v>
      </c>
      <c r="B1027" t="s">
        <v>76</v>
      </c>
      <c r="C1027" t="b">
        <v>1</v>
      </c>
    </row>
    <row r="1028" spans="1:3" x14ac:dyDescent="0.25">
      <c r="A1028" s="3" t="s">
        <v>118</v>
      </c>
      <c r="B1028" t="s">
        <v>77</v>
      </c>
      <c r="C1028" s="3" t="s">
        <v>676</v>
      </c>
    </row>
    <row r="1029" spans="1:3" x14ac:dyDescent="0.25">
      <c r="A1029" s="3" t="s">
        <v>118</v>
      </c>
      <c r="B1029" t="s">
        <v>583</v>
      </c>
      <c r="C1029" s="3" t="s">
        <v>584</v>
      </c>
    </row>
    <row r="1030" spans="1:3" x14ac:dyDescent="0.25">
      <c r="A1030" s="3" t="s">
        <v>118</v>
      </c>
      <c r="B1030" t="s">
        <v>663</v>
      </c>
      <c r="C1030">
        <v>-4160</v>
      </c>
    </row>
    <row r="1031" spans="1:3" x14ac:dyDescent="0.25">
      <c r="A1031" s="3" t="s">
        <v>119</v>
      </c>
      <c r="B1031" t="s">
        <v>76</v>
      </c>
      <c r="C1031" t="b">
        <v>1</v>
      </c>
    </row>
    <row r="1032" spans="1:3" x14ac:dyDescent="0.25">
      <c r="A1032" s="3" t="s">
        <v>119</v>
      </c>
      <c r="B1032" t="s">
        <v>77</v>
      </c>
      <c r="C1032" s="3" t="s">
        <v>677</v>
      </c>
    </row>
    <row r="1033" spans="1:3" x14ac:dyDescent="0.25">
      <c r="A1033" s="3" t="s">
        <v>119</v>
      </c>
      <c r="B1033" t="s">
        <v>583</v>
      </c>
      <c r="C1033" s="3" t="s">
        <v>584</v>
      </c>
    </row>
    <row r="1034" spans="1:3" x14ac:dyDescent="0.25">
      <c r="A1034" s="3" t="s">
        <v>119</v>
      </c>
      <c r="B1034" t="s">
        <v>663</v>
      </c>
      <c r="C1034">
        <v>-4160</v>
      </c>
    </row>
    <row r="1035" spans="1:3" x14ac:dyDescent="0.25">
      <c r="A1035" s="3" t="s">
        <v>122</v>
      </c>
      <c r="B1035" t="s">
        <v>76</v>
      </c>
      <c r="C1035" t="b">
        <v>1</v>
      </c>
    </row>
    <row r="1036" spans="1:3" x14ac:dyDescent="0.25">
      <c r="A1036" s="3" t="s">
        <v>122</v>
      </c>
      <c r="B1036" t="s">
        <v>77</v>
      </c>
      <c r="C1036" s="3" t="s">
        <v>678</v>
      </c>
    </row>
    <row r="1037" spans="1:3" x14ac:dyDescent="0.25">
      <c r="A1037" s="3" t="s">
        <v>122</v>
      </c>
      <c r="B1037" t="s">
        <v>583</v>
      </c>
      <c r="C1037" s="3" t="s">
        <v>584</v>
      </c>
    </row>
    <row r="1038" spans="1:3" x14ac:dyDescent="0.25">
      <c r="A1038" s="3" t="s">
        <v>122</v>
      </c>
      <c r="B1038" t="s">
        <v>663</v>
      </c>
      <c r="C1038">
        <v>-4160</v>
      </c>
    </row>
    <row r="1039" spans="1:3" x14ac:dyDescent="0.25">
      <c r="A1039" s="3" t="s">
        <v>284</v>
      </c>
      <c r="B1039" t="s">
        <v>76</v>
      </c>
      <c r="C1039" t="b">
        <v>1</v>
      </c>
    </row>
    <row r="1040" spans="1:3" x14ac:dyDescent="0.25">
      <c r="A1040" s="3" t="s">
        <v>284</v>
      </c>
      <c r="B1040" t="s">
        <v>77</v>
      </c>
      <c r="C1040" s="3" t="s">
        <v>679</v>
      </c>
    </row>
    <row r="1041" spans="1:3" x14ac:dyDescent="0.25">
      <c r="A1041" s="3" t="s">
        <v>284</v>
      </c>
      <c r="B1041" t="s">
        <v>583</v>
      </c>
      <c r="C1041" s="3" t="s">
        <v>584</v>
      </c>
    </row>
    <row r="1042" spans="1:3" x14ac:dyDescent="0.25">
      <c r="A1042" s="3" t="s">
        <v>284</v>
      </c>
      <c r="B1042" t="s">
        <v>663</v>
      </c>
      <c r="C1042">
        <v>-4160</v>
      </c>
    </row>
    <row r="1043" spans="1:3" x14ac:dyDescent="0.25">
      <c r="A1043" s="3" t="s">
        <v>285</v>
      </c>
      <c r="B1043" t="s">
        <v>76</v>
      </c>
      <c r="C1043" t="b">
        <v>1</v>
      </c>
    </row>
    <row r="1044" spans="1:3" x14ac:dyDescent="0.25">
      <c r="A1044" s="3" t="s">
        <v>285</v>
      </c>
      <c r="B1044" t="s">
        <v>77</v>
      </c>
      <c r="C1044" s="3" t="s">
        <v>680</v>
      </c>
    </row>
    <row r="1045" spans="1:3" x14ac:dyDescent="0.25">
      <c r="A1045" s="3" t="s">
        <v>285</v>
      </c>
      <c r="B1045" t="s">
        <v>583</v>
      </c>
      <c r="C1045" s="3" t="s">
        <v>584</v>
      </c>
    </row>
    <row r="1046" spans="1:3" x14ac:dyDescent="0.25">
      <c r="A1046" s="3" t="s">
        <v>285</v>
      </c>
      <c r="B1046" t="s">
        <v>663</v>
      </c>
      <c r="C1046">
        <v>-4160</v>
      </c>
    </row>
    <row r="1047" spans="1:3" x14ac:dyDescent="0.25">
      <c r="A1047" s="3" t="s">
        <v>286</v>
      </c>
      <c r="B1047" t="s">
        <v>76</v>
      </c>
      <c r="C1047" t="b">
        <v>1</v>
      </c>
    </row>
    <row r="1048" spans="1:3" x14ac:dyDescent="0.25">
      <c r="A1048" s="3" t="s">
        <v>286</v>
      </c>
      <c r="B1048" t="s">
        <v>77</v>
      </c>
      <c r="C1048" s="3" t="s">
        <v>681</v>
      </c>
    </row>
    <row r="1049" spans="1:3" x14ac:dyDescent="0.25">
      <c r="A1049" s="3" t="s">
        <v>286</v>
      </c>
      <c r="B1049" t="s">
        <v>583</v>
      </c>
      <c r="C1049" s="3" t="s">
        <v>584</v>
      </c>
    </row>
    <row r="1050" spans="1:3" x14ac:dyDescent="0.25">
      <c r="A1050" s="3" t="s">
        <v>286</v>
      </c>
      <c r="B1050" t="s">
        <v>663</v>
      </c>
      <c r="C1050">
        <v>-4160</v>
      </c>
    </row>
    <row r="1051" spans="1:3" x14ac:dyDescent="0.25">
      <c r="A1051" s="3" t="s">
        <v>287</v>
      </c>
      <c r="B1051" t="s">
        <v>76</v>
      </c>
      <c r="C1051" t="b">
        <v>1</v>
      </c>
    </row>
    <row r="1052" spans="1:3" x14ac:dyDescent="0.25">
      <c r="A1052" s="3" t="s">
        <v>287</v>
      </c>
      <c r="B1052" t="s">
        <v>77</v>
      </c>
      <c r="C1052" s="3" t="s">
        <v>682</v>
      </c>
    </row>
    <row r="1053" spans="1:3" x14ac:dyDescent="0.25">
      <c r="A1053" s="3" t="s">
        <v>287</v>
      </c>
      <c r="B1053" t="s">
        <v>583</v>
      </c>
      <c r="C1053" s="3" t="s">
        <v>584</v>
      </c>
    </row>
    <row r="1054" spans="1:3" x14ac:dyDescent="0.25">
      <c r="A1054" s="3" t="s">
        <v>287</v>
      </c>
      <c r="B1054" t="s">
        <v>663</v>
      </c>
      <c r="C1054">
        <v>-4160</v>
      </c>
    </row>
    <row r="1055" spans="1:3" x14ac:dyDescent="0.25">
      <c r="A1055" s="3" t="s">
        <v>288</v>
      </c>
      <c r="B1055" t="s">
        <v>76</v>
      </c>
      <c r="C1055" t="b">
        <v>1</v>
      </c>
    </row>
    <row r="1056" spans="1:3" x14ac:dyDescent="0.25">
      <c r="A1056" s="3" t="s">
        <v>288</v>
      </c>
      <c r="B1056" t="s">
        <v>77</v>
      </c>
      <c r="C1056" s="3" t="s">
        <v>683</v>
      </c>
    </row>
    <row r="1057" spans="1:3" x14ac:dyDescent="0.25">
      <c r="A1057" s="3" t="s">
        <v>288</v>
      </c>
      <c r="B1057" t="s">
        <v>583</v>
      </c>
      <c r="C1057" s="3" t="s">
        <v>584</v>
      </c>
    </row>
    <row r="1058" spans="1:3" x14ac:dyDescent="0.25">
      <c r="A1058" s="3" t="s">
        <v>288</v>
      </c>
      <c r="B1058" t="s">
        <v>663</v>
      </c>
      <c r="C1058">
        <v>-4160</v>
      </c>
    </row>
    <row r="1059" spans="1:3" x14ac:dyDescent="0.25">
      <c r="A1059" s="3" t="s">
        <v>289</v>
      </c>
      <c r="B1059" t="s">
        <v>76</v>
      </c>
      <c r="C1059" t="b">
        <v>1</v>
      </c>
    </row>
    <row r="1060" spans="1:3" x14ac:dyDescent="0.25">
      <c r="A1060" s="3" t="s">
        <v>289</v>
      </c>
      <c r="B1060" t="s">
        <v>77</v>
      </c>
      <c r="C1060" s="3" t="s">
        <v>684</v>
      </c>
    </row>
    <row r="1061" spans="1:3" x14ac:dyDescent="0.25">
      <c r="A1061" s="3" t="s">
        <v>289</v>
      </c>
      <c r="B1061" t="s">
        <v>583</v>
      </c>
      <c r="C1061" s="3" t="s">
        <v>584</v>
      </c>
    </row>
    <row r="1062" spans="1:3" x14ac:dyDescent="0.25">
      <c r="A1062" s="3" t="s">
        <v>289</v>
      </c>
      <c r="B1062" t="s">
        <v>663</v>
      </c>
      <c r="C1062">
        <v>-4160</v>
      </c>
    </row>
    <row r="1063" spans="1:3" x14ac:dyDescent="0.25">
      <c r="A1063" s="3" t="s">
        <v>290</v>
      </c>
      <c r="B1063" t="s">
        <v>76</v>
      </c>
      <c r="C1063" t="b">
        <v>1</v>
      </c>
    </row>
    <row r="1064" spans="1:3" x14ac:dyDescent="0.25">
      <c r="A1064" s="3" t="s">
        <v>290</v>
      </c>
      <c r="B1064" t="s">
        <v>77</v>
      </c>
      <c r="C1064" s="3" t="s">
        <v>685</v>
      </c>
    </row>
    <row r="1065" spans="1:3" x14ac:dyDescent="0.25">
      <c r="A1065" s="3" t="s">
        <v>290</v>
      </c>
      <c r="B1065" t="s">
        <v>583</v>
      </c>
      <c r="C1065" s="3" t="s">
        <v>584</v>
      </c>
    </row>
    <row r="1066" spans="1:3" x14ac:dyDescent="0.25">
      <c r="A1066" s="3" t="s">
        <v>290</v>
      </c>
      <c r="B1066" t="s">
        <v>663</v>
      </c>
      <c r="C1066">
        <v>-4160</v>
      </c>
    </row>
    <row r="1067" spans="1:3" x14ac:dyDescent="0.25">
      <c r="A1067" s="3" t="s">
        <v>301</v>
      </c>
      <c r="B1067" t="s">
        <v>76</v>
      </c>
      <c r="C1067" t="b">
        <v>1</v>
      </c>
    </row>
    <row r="1068" spans="1:3" x14ac:dyDescent="0.25">
      <c r="A1068" s="3" t="s">
        <v>301</v>
      </c>
      <c r="B1068" t="s">
        <v>77</v>
      </c>
      <c r="C1068" s="3" t="s">
        <v>686</v>
      </c>
    </row>
    <row r="1069" spans="1:3" x14ac:dyDescent="0.25">
      <c r="A1069" s="3" t="s">
        <v>301</v>
      </c>
      <c r="B1069" t="s">
        <v>583</v>
      </c>
      <c r="C1069" s="3" t="s">
        <v>584</v>
      </c>
    </row>
    <row r="1070" spans="1:3" x14ac:dyDescent="0.25">
      <c r="A1070" s="3" t="s">
        <v>301</v>
      </c>
      <c r="B1070" t="s">
        <v>663</v>
      </c>
      <c r="C1070">
        <v>-4160</v>
      </c>
    </row>
    <row r="1071" spans="1:3" x14ac:dyDescent="0.25">
      <c r="A1071" s="3" t="s">
        <v>110</v>
      </c>
      <c r="B1071" t="s">
        <v>76</v>
      </c>
      <c r="C1071" t="b">
        <v>1</v>
      </c>
    </row>
    <row r="1072" spans="1:3" x14ac:dyDescent="0.25">
      <c r="A1072" s="3" t="s">
        <v>110</v>
      </c>
      <c r="B1072" t="s">
        <v>77</v>
      </c>
      <c r="C1072" s="3" t="s">
        <v>687</v>
      </c>
    </row>
    <row r="1073" spans="1:3" x14ac:dyDescent="0.25">
      <c r="A1073" s="3" t="s">
        <v>110</v>
      </c>
      <c r="B1073" t="s">
        <v>583</v>
      </c>
      <c r="C1073" s="3" t="s">
        <v>584</v>
      </c>
    </row>
    <row r="1074" spans="1:3" x14ac:dyDescent="0.25">
      <c r="A1074" s="3" t="s">
        <v>110</v>
      </c>
      <c r="B1074" t="s">
        <v>663</v>
      </c>
      <c r="C1074">
        <v>-4160</v>
      </c>
    </row>
    <row r="1075" spans="1:3" x14ac:dyDescent="0.25">
      <c r="A1075" s="3" t="s">
        <v>114</v>
      </c>
      <c r="B1075" t="s">
        <v>76</v>
      </c>
      <c r="C1075" t="b">
        <v>1</v>
      </c>
    </row>
    <row r="1076" spans="1:3" x14ac:dyDescent="0.25">
      <c r="A1076" s="3" t="s">
        <v>114</v>
      </c>
      <c r="B1076" t="s">
        <v>77</v>
      </c>
      <c r="C1076" s="3" t="s">
        <v>688</v>
      </c>
    </row>
    <row r="1077" spans="1:3" x14ac:dyDescent="0.25">
      <c r="A1077" s="3" t="s">
        <v>114</v>
      </c>
      <c r="B1077" t="s">
        <v>583</v>
      </c>
      <c r="C1077" s="3" t="s">
        <v>584</v>
      </c>
    </row>
    <row r="1078" spans="1:3" x14ac:dyDescent="0.25">
      <c r="A1078" s="3" t="s">
        <v>114</v>
      </c>
      <c r="B1078" t="s">
        <v>663</v>
      </c>
      <c r="C1078">
        <v>-4160</v>
      </c>
    </row>
    <row r="1079" spans="1:3" x14ac:dyDescent="0.25">
      <c r="A1079" s="3" t="s">
        <v>117</v>
      </c>
      <c r="B1079" t="s">
        <v>76</v>
      </c>
      <c r="C1079" t="b">
        <v>1</v>
      </c>
    </row>
    <row r="1080" spans="1:3" x14ac:dyDescent="0.25">
      <c r="A1080" s="3" t="s">
        <v>117</v>
      </c>
      <c r="B1080" t="s">
        <v>77</v>
      </c>
      <c r="C1080" s="3" t="s">
        <v>689</v>
      </c>
    </row>
    <row r="1081" spans="1:3" x14ac:dyDescent="0.25">
      <c r="A1081" s="3" t="s">
        <v>117</v>
      </c>
      <c r="B1081" t="s">
        <v>583</v>
      </c>
      <c r="C1081" s="3" t="s">
        <v>584</v>
      </c>
    </row>
    <row r="1082" spans="1:3" x14ac:dyDescent="0.25">
      <c r="A1082" s="3" t="s">
        <v>117</v>
      </c>
      <c r="B1082" t="s">
        <v>663</v>
      </c>
      <c r="C1082">
        <v>-4160</v>
      </c>
    </row>
    <row r="1083" spans="1:3" x14ac:dyDescent="0.25">
      <c r="A1083" s="3" t="s">
        <v>120</v>
      </c>
      <c r="B1083" t="s">
        <v>76</v>
      </c>
      <c r="C1083" t="b">
        <v>1</v>
      </c>
    </row>
    <row r="1084" spans="1:3" x14ac:dyDescent="0.25">
      <c r="A1084" s="3" t="s">
        <v>120</v>
      </c>
      <c r="B1084" t="s">
        <v>77</v>
      </c>
      <c r="C1084" s="3" t="s">
        <v>690</v>
      </c>
    </row>
    <row r="1085" spans="1:3" x14ac:dyDescent="0.25">
      <c r="A1085" s="3" t="s">
        <v>120</v>
      </c>
      <c r="B1085" t="s">
        <v>583</v>
      </c>
      <c r="C1085" s="3" t="s">
        <v>584</v>
      </c>
    </row>
    <row r="1086" spans="1:3" x14ac:dyDescent="0.25">
      <c r="A1086" s="3" t="s">
        <v>120</v>
      </c>
      <c r="B1086" t="s">
        <v>663</v>
      </c>
      <c r="C1086">
        <v>-4160</v>
      </c>
    </row>
    <row r="1087" spans="1:3" x14ac:dyDescent="0.25">
      <c r="A1087" s="3" t="s">
        <v>123</v>
      </c>
      <c r="B1087" t="s">
        <v>76</v>
      </c>
      <c r="C1087" t="b">
        <v>1</v>
      </c>
    </row>
    <row r="1088" spans="1:3" x14ac:dyDescent="0.25">
      <c r="A1088" s="3" t="s">
        <v>123</v>
      </c>
      <c r="B1088" t="s">
        <v>77</v>
      </c>
      <c r="C1088" s="3" t="s">
        <v>691</v>
      </c>
    </row>
    <row r="1089" spans="1:3" x14ac:dyDescent="0.25">
      <c r="A1089" s="3" t="s">
        <v>123</v>
      </c>
      <c r="B1089" t="s">
        <v>583</v>
      </c>
      <c r="C1089" s="3" t="s">
        <v>584</v>
      </c>
    </row>
    <row r="1090" spans="1:3" x14ac:dyDescent="0.25">
      <c r="A1090" s="3" t="s">
        <v>123</v>
      </c>
      <c r="B1090" t="s">
        <v>663</v>
      </c>
      <c r="C1090">
        <v>-4160</v>
      </c>
    </row>
    <row r="1091" spans="1:3" x14ac:dyDescent="0.25">
      <c r="A1091" s="3" t="s">
        <v>283</v>
      </c>
      <c r="B1091" t="s">
        <v>76</v>
      </c>
      <c r="C1091" t="b">
        <v>1</v>
      </c>
    </row>
    <row r="1092" spans="1:3" x14ac:dyDescent="0.25">
      <c r="A1092" s="3" t="s">
        <v>283</v>
      </c>
      <c r="B1092" t="s">
        <v>77</v>
      </c>
      <c r="C1092" s="3" t="s">
        <v>692</v>
      </c>
    </row>
    <row r="1093" spans="1:3" x14ac:dyDescent="0.25">
      <c r="A1093" s="3" t="s">
        <v>283</v>
      </c>
      <c r="B1093" t="s">
        <v>583</v>
      </c>
      <c r="C1093" s="3" t="s">
        <v>584</v>
      </c>
    </row>
    <row r="1094" spans="1:3" x14ac:dyDescent="0.25">
      <c r="A1094" s="3" t="s">
        <v>283</v>
      </c>
      <c r="B1094" t="s">
        <v>663</v>
      </c>
      <c r="C1094">
        <v>-4160</v>
      </c>
    </row>
    <row r="1095" spans="1:3" x14ac:dyDescent="0.25">
      <c r="A1095" s="3" t="s">
        <v>109</v>
      </c>
      <c r="B1095" t="s">
        <v>76</v>
      </c>
      <c r="C1095" t="b">
        <v>1</v>
      </c>
    </row>
    <row r="1096" spans="1:3" x14ac:dyDescent="0.25">
      <c r="A1096" s="3" t="s">
        <v>109</v>
      </c>
      <c r="B1096" t="s">
        <v>77</v>
      </c>
      <c r="C1096" s="3" t="s">
        <v>693</v>
      </c>
    </row>
    <row r="1097" spans="1:3" x14ac:dyDescent="0.25">
      <c r="A1097" s="3" t="s">
        <v>109</v>
      </c>
      <c r="B1097" t="s">
        <v>583</v>
      </c>
      <c r="C1097" s="3" t="s">
        <v>584</v>
      </c>
    </row>
    <row r="1098" spans="1:3" x14ac:dyDescent="0.25">
      <c r="A1098" s="3" t="s">
        <v>109</v>
      </c>
      <c r="B1098" t="s">
        <v>663</v>
      </c>
      <c r="C1098">
        <v>-4160</v>
      </c>
    </row>
    <row r="1099" spans="1:3" x14ac:dyDescent="0.25">
      <c r="A1099" s="3" t="s">
        <v>183</v>
      </c>
      <c r="B1099" t="s">
        <v>76</v>
      </c>
      <c r="C1099" t="b">
        <v>1</v>
      </c>
    </row>
    <row r="1100" spans="1:3" x14ac:dyDescent="0.25">
      <c r="A1100" s="3" t="s">
        <v>183</v>
      </c>
      <c r="B1100" t="s">
        <v>77</v>
      </c>
      <c r="C1100" s="3" t="s">
        <v>694</v>
      </c>
    </row>
    <row r="1101" spans="1:3" x14ac:dyDescent="0.25">
      <c r="A1101" s="3" t="s">
        <v>183</v>
      </c>
      <c r="B1101" t="s">
        <v>583</v>
      </c>
      <c r="C1101" s="3" t="s">
        <v>584</v>
      </c>
    </row>
    <row r="1102" spans="1:3" x14ac:dyDescent="0.25">
      <c r="A1102" s="3" t="s">
        <v>183</v>
      </c>
      <c r="B1102" t="s">
        <v>663</v>
      </c>
      <c r="C1102">
        <v>-4160</v>
      </c>
    </row>
    <row r="1103" spans="1:3" x14ac:dyDescent="0.25">
      <c r="A1103" s="3" t="s">
        <v>69</v>
      </c>
      <c r="B1103" t="s">
        <v>76</v>
      </c>
      <c r="C1103" t="b">
        <v>1</v>
      </c>
    </row>
    <row r="1104" spans="1:3" x14ac:dyDescent="0.25">
      <c r="A1104" s="3" t="s">
        <v>69</v>
      </c>
      <c r="B1104" t="s">
        <v>77</v>
      </c>
      <c r="C1104" s="3" t="s">
        <v>695</v>
      </c>
    </row>
    <row r="1105" spans="1:3" x14ac:dyDescent="0.25">
      <c r="A1105" s="3" t="s">
        <v>69</v>
      </c>
      <c r="B1105" t="s">
        <v>583</v>
      </c>
      <c r="C1105" s="3" t="s">
        <v>584</v>
      </c>
    </row>
    <row r="1106" spans="1:3" x14ac:dyDescent="0.25">
      <c r="A1106" s="3" t="s">
        <v>69</v>
      </c>
      <c r="B1106" t="s">
        <v>663</v>
      </c>
      <c r="C1106">
        <v>-4160</v>
      </c>
    </row>
    <row r="1107" spans="1:3" x14ac:dyDescent="0.25">
      <c r="A1107" s="3" t="s">
        <v>299</v>
      </c>
      <c r="B1107" t="s">
        <v>76</v>
      </c>
      <c r="C1107" t="b">
        <v>1</v>
      </c>
    </row>
    <row r="1108" spans="1:3" x14ac:dyDescent="0.25">
      <c r="A1108" s="3" t="s">
        <v>299</v>
      </c>
      <c r="B1108" t="s">
        <v>77</v>
      </c>
      <c r="C1108" s="3" t="s">
        <v>696</v>
      </c>
    </row>
    <row r="1109" spans="1:3" x14ac:dyDescent="0.25">
      <c r="A1109" s="3" t="s">
        <v>299</v>
      </c>
      <c r="B1109" t="s">
        <v>583</v>
      </c>
      <c r="C1109" s="3" t="s">
        <v>584</v>
      </c>
    </row>
    <row r="1110" spans="1:3" x14ac:dyDescent="0.25">
      <c r="A1110" s="3" t="s">
        <v>299</v>
      </c>
      <c r="B1110" t="s">
        <v>663</v>
      </c>
      <c r="C1110">
        <v>-4160</v>
      </c>
    </row>
    <row r="1111" spans="1:3" x14ac:dyDescent="0.25">
      <c r="A1111" s="3" t="s">
        <v>121</v>
      </c>
      <c r="B1111" t="s">
        <v>76</v>
      </c>
      <c r="C1111" t="b">
        <v>1</v>
      </c>
    </row>
    <row r="1112" spans="1:3" x14ac:dyDescent="0.25">
      <c r="A1112" s="3" t="s">
        <v>121</v>
      </c>
      <c r="B1112" t="s">
        <v>77</v>
      </c>
      <c r="C1112" s="3" t="s">
        <v>697</v>
      </c>
    </row>
    <row r="1113" spans="1:3" x14ac:dyDescent="0.25">
      <c r="A1113" s="3" t="s">
        <v>121</v>
      </c>
      <c r="B1113" t="s">
        <v>583</v>
      </c>
      <c r="C1113" s="3" t="s">
        <v>584</v>
      </c>
    </row>
    <row r="1114" spans="1:3" x14ac:dyDescent="0.25">
      <c r="A1114" s="3" t="s">
        <v>121</v>
      </c>
      <c r="B1114" t="s">
        <v>663</v>
      </c>
      <c r="C1114">
        <v>-4160</v>
      </c>
    </row>
    <row r="1115" spans="1:3" x14ac:dyDescent="0.25">
      <c r="A1115" s="3" t="s">
        <v>68</v>
      </c>
      <c r="B1115" t="s">
        <v>76</v>
      </c>
      <c r="C1115" t="b">
        <v>1</v>
      </c>
    </row>
    <row r="1116" spans="1:3" x14ac:dyDescent="0.25">
      <c r="A1116" s="3" t="s">
        <v>68</v>
      </c>
      <c r="B1116" t="s">
        <v>77</v>
      </c>
      <c r="C1116" s="3" t="s">
        <v>698</v>
      </c>
    </row>
    <row r="1117" spans="1:3" x14ac:dyDescent="0.25">
      <c r="A1117" s="3" t="s">
        <v>68</v>
      </c>
      <c r="B1117" t="s">
        <v>583</v>
      </c>
      <c r="C1117" s="3" t="s">
        <v>584</v>
      </c>
    </row>
    <row r="1118" spans="1:3" x14ac:dyDescent="0.25">
      <c r="A1118" s="3" t="s">
        <v>68</v>
      </c>
      <c r="B1118" t="s">
        <v>663</v>
      </c>
      <c r="C1118">
        <v>-4160</v>
      </c>
    </row>
    <row r="1119" spans="1:3" x14ac:dyDescent="0.25">
      <c r="A1119" s="3" t="s">
        <v>70</v>
      </c>
      <c r="B1119" t="s">
        <v>76</v>
      </c>
      <c r="C1119" t="b">
        <v>1</v>
      </c>
    </row>
    <row r="1120" spans="1:3" x14ac:dyDescent="0.25">
      <c r="A1120" s="3" t="s">
        <v>70</v>
      </c>
      <c r="B1120" t="s">
        <v>77</v>
      </c>
      <c r="C1120" s="3" t="s">
        <v>699</v>
      </c>
    </row>
    <row r="1121" spans="1:3" x14ac:dyDescent="0.25">
      <c r="A1121" s="3" t="s">
        <v>70</v>
      </c>
      <c r="B1121" t="s">
        <v>583</v>
      </c>
      <c r="C1121" s="3" t="s">
        <v>584</v>
      </c>
    </row>
    <row r="1122" spans="1:3" x14ac:dyDescent="0.25">
      <c r="A1122" s="3" t="s">
        <v>70</v>
      </c>
      <c r="B1122" t="s">
        <v>663</v>
      </c>
      <c r="C1122">
        <v>-4160</v>
      </c>
    </row>
    <row r="1123" spans="1:3" x14ac:dyDescent="0.25">
      <c r="A1123" s="3" t="s">
        <v>224</v>
      </c>
      <c r="B1123" t="s">
        <v>76</v>
      </c>
      <c r="C1123" t="b">
        <v>1</v>
      </c>
    </row>
    <row r="1124" spans="1:3" x14ac:dyDescent="0.25">
      <c r="A1124" s="3" t="s">
        <v>224</v>
      </c>
      <c r="B1124" t="s">
        <v>77</v>
      </c>
      <c r="C1124" s="3" t="s">
        <v>700</v>
      </c>
    </row>
    <row r="1125" spans="1:3" x14ac:dyDescent="0.25">
      <c r="A1125" s="3" t="s">
        <v>224</v>
      </c>
      <c r="B1125" t="s">
        <v>583</v>
      </c>
      <c r="C1125" s="3" t="s">
        <v>584</v>
      </c>
    </row>
    <row r="1126" spans="1:3" x14ac:dyDescent="0.25">
      <c r="A1126" s="3" t="s">
        <v>224</v>
      </c>
      <c r="B1126" t="s">
        <v>663</v>
      </c>
      <c r="C1126">
        <v>-4160</v>
      </c>
    </row>
    <row r="1127" spans="1:3" x14ac:dyDescent="0.25">
      <c r="A1127" s="3" t="s">
        <v>184</v>
      </c>
      <c r="B1127" t="s">
        <v>76</v>
      </c>
      <c r="C1127" t="b">
        <v>1</v>
      </c>
    </row>
    <row r="1128" spans="1:3" x14ac:dyDescent="0.25">
      <c r="A1128" s="3" t="s">
        <v>184</v>
      </c>
      <c r="B1128" t="s">
        <v>77</v>
      </c>
      <c r="C1128" s="3" t="s">
        <v>701</v>
      </c>
    </row>
    <row r="1129" spans="1:3" x14ac:dyDescent="0.25">
      <c r="A1129" s="3" t="s">
        <v>184</v>
      </c>
      <c r="B1129" t="s">
        <v>583</v>
      </c>
      <c r="C1129" s="3" t="s">
        <v>584</v>
      </c>
    </row>
    <row r="1130" spans="1:3" x14ac:dyDescent="0.25">
      <c r="A1130" s="3" t="s">
        <v>184</v>
      </c>
      <c r="B1130" t="s">
        <v>663</v>
      </c>
      <c r="C1130">
        <v>-4160</v>
      </c>
    </row>
    <row r="1131" spans="1:3" x14ac:dyDescent="0.25">
      <c r="A1131" s="3" t="s">
        <v>67</v>
      </c>
      <c r="B1131" t="s">
        <v>76</v>
      </c>
      <c r="C1131" t="b">
        <v>1</v>
      </c>
    </row>
    <row r="1132" spans="1:3" x14ac:dyDescent="0.25">
      <c r="A1132" s="3" t="s">
        <v>67</v>
      </c>
      <c r="B1132" t="s">
        <v>77</v>
      </c>
      <c r="C1132" s="3" t="s">
        <v>702</v>
      </c>
    </row>
    <row r="1133" spans="1:3" x14ac:dyDescent="0.25">
      <c r="A1133" s="3" t="s">
        <v>67</v>
      </c>
      <c r="B1133" t="s">
        <v>583</v>
      </c>
      <c r="C1133" s="3" t="s">
        <v>584</v>
      </c>
    </row>
    <row r="1134" spans="1:3" x14ac:dyDescent="0.25">
      <c r="A1134" s="3" t="s">
        <v>67</v>
      </c>
      <c r="B1134" t="s">
        <v>663</v>
      </c>
      <c r="C1134">
        <v>-4160</v>
      </c>
    </row>
    <row r="1135" spans="1:3" x14ac:dyDescent="0.25">
      <c r="A1135" s="3" t="s">
        <v>133</v>
      </c>
      <c r="B1135" t="s">
        <v>76</v>
      </c>
      <c r="C1135" t="b">
        <v>0</v>
      </c>
    </row>
    <row r="1136" spans="1:3" x14ac:dyDescent="0.25">
      <c r="A1136" s="3" t="s">
        <v>133</v>
      </c>
      <c r="B1136" t="s">
        <v>77</v>
      </c>
      <c r="C1136" s="3" t="s">
        <v>703</v>
      </c>
    </row>
    <row r="1137" spans="1:3" x14ac:dyDescent="0.25">
      <c r="A1137" s="3" t="s">
        <v>133</v>
      </c>
      <c r="B1137" t="s">
        <v>634</v>
      </c>
      <c r="C1137" s="3" t="s">
        <v>704</v>
      </c>
    </row>
    <row r="1138" spans="1:3" x14ac:dyDescent="0.25">
      <c r="A1138" s="3" t="s">
        <v>133</v>
      </c>
      <c r="B1138" t="s">
        <v>599</v>
      </c>
      <c r="C1138">
        <v>6.43</v>
      </c>
    </row>
    <row r="1139" spans="1:3" x14ac:dyDescent="0.25">
      <c r="A1139" s="3" t="s">
        <v>133</v>
      </c>
      <c r="B1139" t="s">
        <v>583</v>
      </c>
      <c r="C1139" s="3" t="s">
        <v>584</v>
      </c>
    </row>
    <row r="1140" spans="1:3" x14ac:dyDescent="0.25">
      <c r="A1140" s="3" t="s">
        <v>133</v>
      </c>
      <c r="B1140" t="s">
        <v>605</v>
      </c>
      <c r="C1140">
        <v>-4108</v>
      </c>
    </row>
    <row r="1141" spans="1:3" x14ac:dyDescent="0.25">
      <c r="A1141" s="3" t="s">
        <v>133</v>
      </c>
      <c r="B1141" t="s">
        <v>663</v>
      </c>
      <c r="C1141">
        <v>-4160</v>
      </c>
    </row>
    <row r="1142" spans="1:3" x14ac:dyDescent="0.25">
      <c r="A1142" s="3" t="s">
        <v>96</v>
      </c>
      <c r="B1142" t="s">
        <v>76</v>
      </c>
      <c r="C1142" t="b">
        <v>0</v>
      </c>
    </row>
    <row r="1143" spans="1:3" x14ac:dyDescent="0.25">
      <c r="A1143" s="3" t="s">
        <v>96</v>
      </c>
      <c r="B1143" t="s">
        <v>77</v>
      </c>
      <c r="C1143" s="3" t="s">
        <v>705</v>
      </c>
    </row>
    <row r="1144" spans="1:3" x14ac:dyDescent="0.25">
      <c r="A1144" s="3" t="s">
        <v>96</v>
      </c>
      <c r="B1144" t="s">
        <v>634</v>
      </c>
      <c r="C1144" s="3" t="s">
        <v>706</v>
      </c>
    </row>
    <row r="1145" spans="1:3" x14ac:dyDescent="0.25">
      <c r="A1145" s="3" t="s">
        <v>96</v>
      </c>
      <c r="B1145" t="s">
        <v>599</v>
      </c>
      <c r="C1145">
        <v>6.43</v>
      </c>
    </row>
    <row r="1146" spans="1:3" x14ac:dyDescent="0.25">
      <c r="A1146" s="3" t="s">
        <v>96</v>
      </c>
      <c r="B1146" t="s">
        <v>583</v>
      </c>
      <c r="C1146" s="3" t="s">
        <v>584</v>
      </c>
    </row>
    <row r="1147" spans="1:3" x14ac:dyDescent="0.25">
      <c r="A1147" s="3" t="s">
        <v>96</v>
      </c>
      <c r="B1147" t="s">
        <v>605</v>
      </c>
      <c r="C1147">
        <v>-4108</v>
      </c>
    </row>
    <row r="1148" spans="1:3" x14ac:dyDescent="0.25">
      <c r="A1148" s="3" t="s">
        <v>96</v>
      </c>
      <c r="B1148" t="s">
        <v>663</v>
      </c>
      <c r="C1148">
        <v>-4160</v>
      </c>
    </row>
    <row r="1149" spans="1:3" x14ac:dyDescent="0.25">
      <c r="A1149" s="3" t="s">
        <v>97</v>
      </c>
      <c r="B1149" t="s">
        <v>76</v>
      </c>
      <c r="C1149" t="b">
        <v>0</v>
      </c>
    </row>
    <row r="1150" spans="1:3" x14ac:dyDescent="0.25">
      <c r="A1150" s="3" t="s">
        <v>97</v>
      </c>
      <c r="B1150" t="s">
        <v>77</v>
      </c>
      <c r="C1150" s="3" t="s">
        <v>707</v>
      </c>
    </row>
    <row r="1151" spans="1:3" x14ac:dyDescent="0.25">
      <c r="A1151" s="3" t="s">
        <v>97</v>
      </c>
      <c r="B1151" t="s">
        <v>634</v>
      </c>
      <c r="C1151" s="3" t="s">
        <v>708</v>
      </c>
    </row>
    <row r="1152" spans="1:3" x14ac:dyDescent="0.25">
      <c r="A1152" s="3" t="s">
        <v>97</v>
      </c>
      <c r="B1152" t="s">
        <v>599</v>
      </c>
      <c r="C1152">
        <v>7.86</v>
      </c>
    </row>
    <row r="1153" spans="1:3" x14ac:dyDescent="0.25">
      <c r="A1153" s="3" t="s">
        <v>97</v>
      </c>
      <c r="B1153" t="s">
        <v>583</v>
      </c>
      <c r="C1153" s="3" t="s">
        <v>584</v>
      </c>
    </row>
    <row r="1154" spans="1:3" x14ac:dyDescent="0.25">
      <c r="A1154" s="3" t="s">
        <v>97</v>
      </c>
      <c r="B1154" t="s">
        <v>605</v>
      </c>
      <c r="C1154">
        <v>-4108</v>
      </c>
    </row>
    <row r="1155" spans="1:3" x14ac:dyDescent="0.25">
      <c r="A1155" s="3" t="s">
        <v>97</v>
      </c>
      <c r="B1155" t="s">
        <v>663</v>
      </c>
      <c r="C1155">
        <v>-4160</v>
      </c>
    </row>
    <row r="1156" spans="1:3" x14ac:dyDescent="0.25">
      <c r="A1156" s="3" t="s">
        <v>98</v>
      </c>
      <c r="B1156" t="s">
        <v>76</v>
      </c>
      <c r="C1156" t="b">
        <v>0</v>
      </c>
    </row>
    <row r="1157" spans="1:3" x14ac:dyDescent="0.25">
      <c r="A1157" s="3" t="s">
        <v>98</v>
      </c>
      <c r="B1157" t="s">
        <v>77</v>
      </c>
      <c r="C1157" s="3" t="s">
        <v>709</v>
      </c>
    </row>
    <row r="1158" spans="1:3" x14ac:dyDescent="0.25">
      <c r="A1158" s="3" t="s">
        <v>98</v>
      </c>
      <c r="B1158" t="s">
        <v>634</v>
      </c>
      <c r="C1158" s="3" t="s">
        <v>710</v>
      </c>
    </row>
    <row r="1159" spans="1:3" x14ac:dyDescent="0.25">
      <c r="A1159" s="3" t="s">
        <v>98</v>
      </c>
      <c r="B1159" t="s">
        <v>599</v>
      </c>
      <c r="C1159">
        <v>42.14</v>
      </c>
    </row>
    <row r="1160" spans="1:3" x14ac:dyDescent="0.25">
      <c r="A1160" s="3" t="s">
        <v>98</v>
      </c>
      <c r="B1160" t="s">
        <v>583</v>
      </c>
      <c r="C1160" s="3" t="s">
        <v>584</v>
      </c>
    </row>
    <row r="1161" spans="1:3" x14ac:dyDescent="0.25">
      <c r="A1161" s="3" t="s">
        <v>98</v>
      </c>
      <c r="B1161" t="s">
        <v>663</v>
      </c>
      <c r="C1161">
        <v>-4160</v>
      </c>
    </row>
    <row r="1162" spans="1:3" x14ac:dyDescent="0.25">
      <c r="A1162" s="3" t="s">
        <v>98</v>
      </c>
      <c r="B1162" t="s">
        <v>711</v>
      </c>
      <c r="C1162" t="b">
        <v>1</v>
      </c>
    </row>
    <row r="1163" spans="1:3" x14ac:dyDescent="0.25">
      <c r="A1163" s="3" t="s">
        <v>99</v>
      </c>
      <c r="B1163" t="s">
        <v>76</v>
      </c>
      <c r="C1163" t="b">
        <v>0</v>
      </c>
    </row>
    <row r="1164" spans="1:3" x14ac:dyDescent="0.25">
      <c r="A1164" s="3" t="s">
        <v>99</v>
      </c>
      <c r="B1164" t="s">
        <v>77</v>
      </c>
      <c r="C1164" s="3" t="s">
        <v>712</v>
      </c>
    </row>
    <row r="1165" spans="1:3" x14ac:dyDescent="0.25">
      <c r="A1165" s="3" t="s">
        <v>99</v>
      </c>
      <c r="B1165" t="s">
        <v>634</v>
      </c>
      <c r="C1165" s="3" t="s">
        <v>713</v>
      </c>
    </row>
    <row r="1166" spans="1:3" x14ac:dyDescent="0.25">
      <c r="A1166" s="3" t="s">
        <v>99</v>
      </c>
      <c r="B1166" t="s">
        <v>599</v>
      </c>
      <c r="C1166">
        <v>10</v>
      </c>
    </row>
    <row r="1167" spans="1:3" x14ac:dyDescent="0.25">
      <c r="A1167" s="3" t="s">
        <v>99</v>
      </c>
      <c r="B1167" t="s">
        <v>583</v>
      </c>
      <c r="C1167" s="3" t="s">
        <v>1146</v>
      </c>
    </row>
    <row r="1168" spans="1:3" x14ac:dyDescent="0.25">
      <c r="A1168" s="3" t="s">
        <v>99</v>
      </c>
      <c r="B1168" t="s">
        <v>663</v>
      </c>
      <c r="C1168">
        <v>-4160</v>
      </c>
    </row>
    <row r="1169" spans="1:3" x14ac:dyDescent="0.25">
      <c r="A1169" s="3" t="s">
        <v>129</v>
      </c>
      <c r="B1169" t="s">
        <v>76</v>
      </c>
      <c r="C1169" t="b">
        <v>0</v>
      </c>
    </row>
    <row r="1170" spans="1:3" x14ac:dyDescent="0.25">
      <c r="A1170" s="3" t="s">
        <v>129</v>
      </c>
      <c r="B1170" t="s">
        <v>77</v>
      </c>
      <c r="C1170" s="3" t="s">
        <v>714</v>
      </c>
    </row>
    <row r="1171" spans="1:3" x14ac:dyDescent="0.25">
      <c r="A1171" s="3" t="s">
        <v>129</v>
      </c>
      <c r="B1171" t="s">
        <v>634</v>
      </c>
      <c r="C1171" s="3" t="s">
        <v>715</v>
      </c>
    </row>
    <row r="1172" spans="1:3" x14ac:dyDescent="0.25">
      <c r="A1172" s="3" t="s">
        <v>129</v>
      </c>
      <c r="B1172" t="s">
        <v>599</v>
      </c>
      <c r="C1172">
        <v>10</v>
      </c>
    </row>
    <row r="1173" spans="1:3" x14ac:dyDescent="0.25">
      <c r="A1173" s="3" t="s">
        <v>129</v>
      </c>
      <c r="B1173" t="s">
        <v>583</v>
      </c>
      <c r="C1173" s="3" t="s">
        <v>1146</v>
      </c>
    </row>
    <row r="1174" spans="1:3" x14ac:dyDescent="0.25">
      <c r="A1174" s="3" t="s">
        <v>129</v>
      </c>
      <c r="B1174" t="s">
        <v>663</v>
      </c>
      <c r="C1174">
        <v>-4160</v>
      </c>
    </row>
    <row r="1175" spans="1:3" x14ac:dyDescent="0.25">
      <c r="A1175" s="3" t="s">
        <v>130</v>
      </c>
      <c r="B1175" t="s">
        <v>76</v>
      </c>
      <c r="C1175" t="b">
        <v>0</v>
      </c>
    </row>
    <row r="1176" spans="1:3" x14ac:dyDescent="0.25">
      <c r="A1176" s="3" t="s">
        <v>130</v>
      </c>
      <c r="B1176" t="s">
        <v>77</v>
      </c>
      <c r="C1176" s="3" t="s">
        <v>716</v>
      </c>
    </row>
    <row r="1177" spans="1:3" x14ac:dyDescent="0.25">
      <c r="A1177" s="3" t="s">
        <v>130</v>
      </c>
      <c r="B1177" t="s">
        <v>634</v>
      </c>
      <c r="C1177" s="3" t="s">
        <v>717</v>
      </c>
    </row>
    <row r="1178" spans="1:3" x14ac:dyDescent="0.25">
      <c r="A1178" s="3" t="s">
        <v>130</v>
      </c>
      <c r="B1178" t="s">
        <v>599</v>
      </c>
      <c r="C1178">
        <v>10</v>
      </c>
    </row>
    <row r="1179" spans="1:3" x14ac:dyDescent="0.25">
      <c r="A1179" s="3" t="s">
        <v>130</v>
      </c>
      <c r="B1179" t="s">
        <v>583</v>
      </c>
      <c r="C1179" s="3" t="s">
        <v>1146</v>
      </c>
    </row>
    <row r="1180" spans="1:3" x14ac:dyDescent="0.25">
      <c r="A1180" s="3" t="s">
        <v>130</v>
      </c>
      <c r="B1180" t="s">
        <v>663</v>
      </c>
      <c r="C1180">
        <v>-4160</v>
      </c>
    </row>
    <row r="1181" spans="1:3" x14ac:dyDescent="0.25">
      <c r="A1181" s="3" t="s">
        <v>52</v>
      </c>
      <c r="B1181" t="s">
        <v>612</v>
      </c>
      <c r="C1181">
        <v>10498160</v>
      </c>
    </row>
    <row r="1182" spans="1:3" x14ac:dyDescent="0.25">
      <c r="A1182" s="3" t="s">
        <v>52</v>
      </c>
      <c r="B1182" t="s">
        <v>613</v>
      </c>
      <c r="C1182" t="b">
        <v>0</v>
      </c>
    </row>
    <row r="1183" spans="1:3" x14ac:dyDescent="0.25">
      <c r="A1183" s="3" t="s">
        <v>52</v>
      </c>
      <c r="B1183" t="s">
        <v>614</v>
      </c>
      <c r="C1183" t="b">
        <v>0</v>
      </c>
    </row>
    <row r="1184" spans="1:3" x14ac:dyDescent="0.25">
      <c r="A1184" s="3" t="s">
        <v>52</v>
      </c>
      <c r="B1184" t="s">
        <v>615</v>
      </c>
      <c r="C1184" t="b">
        <v>0</v>
      </c>
    </row>
    <row r="1185" spans="1:3" x14ac:dyDescent="0.25">
      <c r="A1185" s="3" t="s">
        <v>52</v>
      </c>
      <c r="B1185" t="s">
        <v>616</v>
      </c>
      <c r="C1185">
        <v>-18</v>
      </c>
    </row>
    <row r="1186" spans="1:3" x14ac:dyDescent="0.25">
      <c r="A1186" s="3" t="s">
        <v>52</v>
      </c>
      <c r="B1186" t="s">
        <v>617</v>
      </c>
      <c r="C1186">
        <v>-2</v>
      </c>
    </row>
    <row r="1187" spans="1:3" x14ac:dyDescent="0.25">
      <c r="A1187" s="3" t="s">
        <v>52</v>
      </c>
      <c r="B1187" t="s">
        <v>618</v>
      </c>
      <c r="C1187">
        <v>1</v>
      </c>
    </row>
    <row r="1188" spans="1:3" x14ac:dyDescent="0.25">
      <c r="A1188" s="3" t="s">
        <v>52</v>
      </c>
      <c r="B1188" t="s">
        <v>619</v>
      </c>
      <c r="C1188">
        <v>1</v>
      </c>
    </row>
    <row r="1189" spans="1:3" x14ac:dyDescent="0.25">
      <c r="A1189" s="3" t="s">
        <v>52</v>
      </c>
      <c r="B1189" t="s">
        <v>620</v>
      </c>
      <c r="C1189">
        <v>1</v>
      </c>
    </row>
    <row r="1190" spans="1:3" x14ac:dyDescent="0.25">
      <c r="A1190" s="3" t="s">
        <v>52</v>
      </c>
      <c r="B1190" t="s">
        <v>621</v>
      </c>
      <c r="C1190">
        <v>1</v>
      </c>
    </row>
    <row r="1191" spans="1:3" x14ac:dyDescent="0.25">
      <c r="A1191" s="3" t="s">
        <v>52</v>
      </c>
      <c r="B1191" t="s">
        <v>718</v>
      </c>
      <c r="C1191">
        <v>31.181102362204726</v>
      </c>
    </row>
    <row r="1192" spans="1:3" x14ac:dyDescent="0.25">
      <c r="A1192" s="3" t="s">
        <v>52</v>
      </c>
      <c r="B1192" t="s">
        <v>719</v>
      </c>
      <c r="C1192">
        <v>31.181102362204726</v>
      </c>
    </row>
    <row r="1193" spans="1:3" x14ac:dyDescent="0.25">
      <c r="A1193" s="3" t="s">
        <v>52</v>
      </c>
      <c r="B1193" t="s">
        <v>720</v>
      </c>
      <c r="C1193">
        <v>53.858267716535437</v>
      </c>
    </row>
    <row r="1194" spans="1:3" x14ac:dyDescent="0.25">
      <c r="A1194" s="3" t="s">
        <v>52</v>
      </c>
      <c r="B1194" t="s">
        <v>721</v>
      </c>
      <c r="C1194">
        <v>53.858267716535437</v>
      </c>
    </row>
    <row r="1195" spans="1:3" x14ac:dyDescent="0.25">
      <c r="A1195" s="3" t="s">
        <v>52</v>
      </c>
      <c r="B1195" t="s">
        <v>722</v>
      </c>
      <c r="C1195">
        <v>22.677165354330707</v>
      </c>
    </row>
    <row r="1196" spans="1:3" x14ac:dyDescent="0.25">
      <c r="A1196" s="3" t="s">
        <v>52</v>
      </c>
      <c r="B1196" t="s">
        <v>723</v>
      </c>
      <c r="C1196">
        <v>22.677165354330707</v>
      </c>
    </row>
    <row r="1197" spans="1:3" x14ac:dyDescent="0.25">
      <c r="A1197" t="s">
        <v>724</v>
      </c>
    </row>
    <row r="1198" spans="1:3" x14ac:dyDescent="0.25">
      <c r="A1198" t="s">
        <v>725</v>
      </c>
    </row>
    <row r="1199" spans="1:3" x14ac:dyDescent="0.25">
      <c r="A1199" s="3" t="s">
        <v>52</v>
      </c>
      <c r="B1199" t="s">
        <v>74</v>
      </c>
      <c r="C1199" s="3" t="s">
        <v>148</v>
      </c>
    </row>
    <row r="1200" spans="1:3" x14ac:dyDescent="0.25">
      <c r="A1200" s="3" t="s">
        <v>52</v>
      </c>
      <c r="B1200" t="s">
        <v>75</v>
      </c>
      <c r="C1200" t="b">
        <v>0</v>
      </c>
    </row>
    <row r="1201" spans="1:3" x14ac:dyDescent="0.25">
      <c r="A1201" s="3" t="s">
        <v>52</v>
      </c>
      <c r="B1201" t="s">
        <v>576</v>
      </c>
      <c r="C1201" s="3" t="s">
        <v>661</v>
      </c>
    </row>
    <row r="1202" spans="1:3" x14ac:dyDescent="0.25">
      <c r="A1202" s="3" t="s">
        <v>52</v>
      </c>
      <c r="B1202" t="s">
        <v>578</v>
      </c>
      <c r="C1202" t="b">
        <v>0</v>
      </c>
    </row>
    <row r="1203" spans="1:3" x14ac:dyDescent="0.25">
      <c r="A1203" s="3" t="s">
        <v>52</v>
      </c>
      <c r="B1203" t="s">
        <v>579</v>
      </c>
      <c r="C1203" t="b">
        <v>0</v>
      </c>
    </row>
    <row r="1204" spans="1:3" x14ac:dyDescent="0.25">
      <c r="A1204" s="3" t="s">
        <v>52</v>
      </c>
      <c r="B1204" t="s">
        <v>580</v>
      </c>
      <c r="C1204" t="b">
        <v>0</v>
      </c>
    </row>
    <row r="1205" spans="1:3" x14ac:dyDescent="0.25">
      <c r="A1205" s="3" t="s">
        <v>52</v>
      </c>
      <c r="B1205" t="s">
        <v>581</v>
      </c>
      <c r="C1205" t="b">
        <v>1</v>
      </c>
    </row>
    <row r="1206" spans="1:3" x14ac:dyDescent="0.25">
      <c r="A1206" s="3" t="s">
        <v>48</v>
      </c>
      <c r="B1206" t="s">
        <v>76</v>
      </c>
      <c r="C1206" t="b">
        <v>1</v>
      </c>
    </row>
    <row r="1207" spans="1:3" x14ac:dyDescent="0.25">
      <c r="A1207" s="3" t="s">
        <v>48</v>
      </c>
      <c r="B1207" t="s">
        <v>77</v>
      </c>
      <c r="C1207" s="3" t="s">
        <v>726</v>
      </c>
    </row>
    <row r="1208" spans="1:3" x14ac:dyDescent="0.25">
      <c r="A1208" s="3" t="s">
        <v>48</v>
      </c>
      <c r="B1208" t="s">
        <v>583</v>
      </c>
      <c r="C1208" s="3" t="s">
        <v>584</v>
      </c>
    </row>
    <row r="1209" spans="1:3" x14ac:dyDescent="0.25">
      <c r="A1209" s="3" t="s">
        <v>48</v>
      </c>
      <c r="B1209" t="s">
        <v>663</v>
      </c>
      <c r="C1209">
        <v>-4160</v>
      </c>
    </row>
    <row r="1210" spans="1:3" x14ac:dyDescent="0.25">
      <c r="A1210" s="3" t="s">
        <v>3</v>
      </c>
      <c r="B1210" t="s">
        <v>76</v>
      </c>
      <c r="C1210" t="b">
        <v>1</v>
      </c>
    </row>
    <row r="1211" spans="1:3" x14ac:dyDescent="0.25">
      <c r="A1211" s="3" t="s">
        <v>3</v>
      </c>
      <c r="B1211" t="s">
        <v>77</v>
      </c>
      <c r="C1211" s="3" t="s">
        <v>727</v>
      </c>
    </row>
    <row r="1212" spans="1:3" x14ac:dyDescent="0.25">
      <c r="A1212" s="3" t="s">
        <v>3</v>
      </c>
      <c r="B1212" t="s">
        <v>583</v>
      </c>
      <c r="C1212" s="3" t="s">
        <v>584</v>
      </c>
    </row>
    <row r="1213" spans="1:3" x14ac:dyDescent="0.25">
      <c r="A1213" s="3" t="s">
        <v>3</v>
      </c>
      <c r="B1213" t="s">
        <v>663</v>
      </c>
      <c r="C1213">
        <v>-4160</v>
      </c>
    </row>
    <row r="1214" spans="1:3" x14ac:dyDescent="0.25">
      <c r="A1214" s="3" t="s">
        <v>115</v>
      </c>
      <c r="B1214" t="s">
        <v>76</v>
      </c>
      <c r="C1214" t="b">
        <v>1</v>
      </c>
    </row>
    <row r="1215" spans="1:3" x14ac:dyDescent="0.25">
      <c r="A1215" s="3" t="s">
        <v>115</v>
      </c>
      <c r="B1215" t="s">
        <v>77</v>
      </c>
      <c r="C1215" s="3" t="s">
        <v>728</v>
      </c>
    </row>
    <row r="1216" spans="1:3" x14ac:dyDescent="0.25">
      <c r="A1216" s="3" t="s">
        <v>115</v>
      </c>
      <c r="B1216" t="s">
        <v>583</v>
      </c>
      <c r="C1216" s="3" t="s">
        <v>584</v>
      </c>
    </row>
    <row r="1217" spans="1:3" x14ac:dyDescent="0.25">
      <c r="A1217" s="3" t="s">
        <v>115</v>
      </c>
      <c r="B1217" t="s">
        <v>663</v>
      </c>
      <c r="C1217">
        <v>-4160</v>
      </c>
    </row>
    <row r="1218" spans="1:3" x14ac:dyDescent="0.25">
      <c r="A1218" s="3" t="s">
        <v>112</v>
      </c>
      <c r="B1218" t="s">
        <v>76</v>
      </c>
      <c r="C1218" t="b">
        <v>1</v>
      </c>
    </row>
    <row r="1219" spans="1:3" x14ac:dyDescent="0.25">
      <c r="A1219" s="3" t="s">
        <v>112</v>
      </c>
      <c r="B1219" t="s">
        <v>77</v>
      </c>
      <c r="C1219" s="3" t="s">
        <v>729</v>
      </c>
    </row>
    <row r="1220" spans="1:3" x14ac:dyDescent="0.25">
      <c r="A1220" s="3" t="s">
        <v>112</v>
      </c>
      <c r="B1220" t="s">
        <v>583</v>
      </c>
      <c r="C1220" s="3" t="s">
        <v>604</v>
      </c>
    </row>
    <row r="1221" spans="1:3" x14ac:dyDescent="0.25">
      <c r="A1221" s="3" t="s">
        <v>112</v>
      </c>
      <c r="B1221" t="s">
        <v>663</v>
      </c>
      <c r="C1221">
        <v>-4160</v>
      </c>
    </row>
    <row r="1222" spans="1:3" x14ac:dyDescent="0.25">
      <c r="A1222" s="3" t="s">
        <v>192</v>
      </c>
      <c r="B1222" t="s">
        <v>76</v>
      </c>
      <c r="C1222" t="b">
        <v>1</v>
      </c>
    </row>
    <row r="1223" spans="1:3" x14ac:dyDescent="0.25">
      <c r="A1223" s="3" t="s">
        <v>192</v>
      </c>
      <c r="B1223" t="s">
        <v>77</v>
      </c>
      <c r="C1223" s="3" t="s">
        <v>730</v>
      </c>
    </row>
    <row r="1224" spans="1:3" x14ac:dyDescent="0.25">
      <c r="A1224" s="3" t="s">
        <v>192</v>
      </c>
      <c r="B1224" t="s">
        <v>583</v>
      </c>
      <c r="C1224" s="3" t="s">
        <v>604</v>
      </c>
    </row>
    <row r="1225" spans="1:3" x14ac:dyDescent="0.25">
      <c r="A1225" s="3" t="s">
        <v>192</v>
      </c>
      <c r="B1225" t="s">
        <v>663</v>
      </c>
      <c r="C1225">
        <v>-4160</v>
      </c>
    </row>
    <row r="1226" spans="1:3" x14ac:dyDescent="0.25">
      <c r="A1226" s="3" t="s">
        <v>193</v>
      </c>
      <c r="B1226" t="s">
        <v>76</v>
      </c>
      <c r="C1226" t="b">
        <v>1</v>
      </c>
    </row>
    <row r="1227" spans="1:3" x14ac:dyDescent="0.25">
      <c r="A1227" s="3" t="s">
        <v>193</v>
      </c>
      <c r="B1227" t="s">
        <v>77</v>
      </c>
      <c r="C1227" s="3" t="s">
        <v>731</v>
      </c>
    </row>
    <row r="1228" spans="1:3" x14ac:dyDescent="0.25">
      <c r="A1228" s="3" t="s">
        <v>193</v>
      </c>
      <c r="B1228" t="s">
        <v>583</v>
      </c>
      <c r="C1228" s="3" t="s">
        <v>604</v>
      </c>
    </row>
    <row r="1229" spans="1:3" x14ac:dyDescent="0.25">
      <c r="A1229" s="3" t="s">
        <v>193</v>
      </c>
      <c r="B1229" t="s">
        <v>663</v>
      </c>
      <c r="C1229">
        <v>-4160</v>
      </c>
    </row>
    <row r="1230" spans="1:3" x14ac:dyDescent="0.25">
      <c r="A1230" s="3" t="s">
        <v>194</v>
      </c>
      <c r="B1230" t="s">
        <v>76</v>
      </c>
      <c r="C1230" t="b">
        <v>1</v>
      </c>
    </row>
    <row r="1231" spans="1:3" x14ac:dyDescent="0.25">
      <c r="A1231" s="3" t="s">
        <v>194</v>
      </c>
      <c r="B1231" t="s">
        <v>77</v>
      </c>
      <c r="C1231" s="3" t="s">
        <v>732</v>
      </c>
    </row>
    <row r="1232" spans="1:3" x14ac:dyDescent="0.25">
      <c r="A1232" s="3" t="s">
        <v>194</v>
      </c>
      <c r="B1232" t="s">
        <v>583</v>
      </c>
      <c r="C1232" s="3" t="s">
        <v>604</v>
      </c>
    </row>
    <row r="1233" spans="1:3" x14ac:dyDescent="0.25">
      <c r="A1233" s="3" t="s">
        <v>194</v>
      </c>
      <c r="B1233" t="s">
        <v>663</v>
      </c>
      <c r="C1233">
        <v>-4160</v>
      </c>
    </row>
    <row r="1234" spans="1:3" x14ac:dyDescent="0.25">
      <c r="A1234" s="3" t="s">
        <v>240</v>
      </c>
      <c r="B1234" t="s">
        <v>76</v>
      </c>
      <c r="C1234" t="b">
        <v>1</v>
      </c>
    </row>
    <row r="1235" spans="1:3" x14ac:dyDescent="0.25">
      <c r="A1235" s="3" t="s">
        <v>240</v>
      </c>
      <c r="B1235" t="s">
        <v>77</v>
      </c>
      <c r="C1235" s="3" t="s">
        <v>733</v>
      </c>
    </row>
    <row r="1236" spans="1:3" x14ac:dyDescent="0.25">
      <c r="A1236" s="3" t="s">
        <v>240</v>
      </c>
      <c r="B1236" t="s">
        <v>583</v>
      </c>
      <c r="C1236" s="3" t="s">
        <v>584</v>
      </c>
    </row>
    <row r="1237" spans="1:3" x14ac:dyDescent="0.25">
      <c r="A1237" s="3" t="s">
        <v>240</v>
      </c>
      <c r="B1237" t="s">
        <v>663</v>
      </c>
      <c r="C1237">
        <v>-4160</v>
      </c>
    </row>
    <row r="1238" spans="1:3" x14ac:dyDescent="0.25">
      <c r="A1238" s="3" t="s">
        <v>111</v>
      </c>
      <c r="B1238" t="s">
        <v>76</v>
      </c>
      <c r="C1238" t="b">
        <v>1</v>
      </c>
    </row>
    <row r="1239" spans="1:3" x14ac:dyDescent="0.25">
      <c r="A1239" s="3" t="s">
        <v>111</v>
      </c>
      <c r="B1239" t="s">
        <v>77</v>
      </c>
      <c r="C1239" s="3" t="s">
        <v>734</v>
      </c>
    </row>
    <row r="1240" spans="1:3" x14ac:dyDescent="0.25">
      <c r="A1240" s="3" t="s">
        <v>111</v>
      </c>
      <c r="B1240" t="s">
        <v>583</v>
      </c>
      <c r="C1240" s="3" t="s">
        <v>584</v>
      </c>
    </row>
    <row r="1241" spans="1:3" x14ac:dyDescent="0.25">
      <c r="A1241" s="3" t="s">
        <v>111</v>
      </c>
      <c r="B1241" t="s">
        <v>663</v>
      </c>
      <c r="C1241">
        <v>-4160</v>
      </c>
    </row>
    <row r="1242" spans="1:3" x14ac:dyDescent="0.25">
      <c r="A1242" s="3" t="s">
        <v>291</v>
      </c>
      <c r="B1242" t="s">
        <v>76</v>
      </c>
      <c r="C1242" t="b">
        <v>1</v>
      </c>
    </row>
    <row r="1243" spans="1:3" x14ac:dyDescent="0.25">
      <c r="A1243" s="3" t="s">
        <v>291</v>
      </c>
      <c r="B1243" t="s">
        <v>77</v>
      </c>
      <c r="C1243" s="3" t="s">
        <v>735</v>
      </c>
    </row>
    <row r="1244" spans="1:3" x14ac:dyDescent="0.25">
      <c r="A1244" s="3" t="s">
        <v>291</v>
      </c>
      <c r="B1244" t="s">
        <v>583</v>
      </c>
      <c r="C1244" s="3" t="s">
        <v>584</v>
      </c>
    </row>
    <row r="1245" spans="1:3" x14ac:dyDescent="0.25">
      <c r="A1245" s="3" t="s">
        <v>291</v>
      </c>
      <c r="B1245" t="s">
        <v>663</v>
      </c>
      <c r="C1245">
        <v>-4160</v>
      </c>
    </row>
    <row r="1246" spans="1:3" x14ac:dyDescent="0.25">
      <c r="A1246" s="3" t="s">
        <v>282</v>
      </c>
      <c r="B1246" t="s">
        <v>76</v>
      </c>
      <c r="C1246" t="b">
        <v>1</v>
      </c>
    </row>
    <row r="1247" spans="1:3" x14ac:dyDescent="0.25">
      <c r="A1247" s="3" t="s">
        <v>282</v>
      </c>
      <c r="B1247" t="s">
        <v>77</v>
      </c>
      <c r="C1247" s="3" t="s">
        <v>736</v>
      </c>
    </row>
    <row r="1248" spans="1:3" x14ac:dyDescent="0.25">
      <c r="A1248" s="3" t="s">
        <v>282</v>
      </c>
      <c r="B1248" t="s">
        <v>583</v>
      </c>
      <c r="C1248" s="3" t="s">
        <v>584</v>
      </c>
    </row>
    <row r="1249" spans="1:3" x14ac:dyDescent="0.25">
      <c r="A1249" s="3" t="s">
        <v>282</v>
      </c>
      <c r="B1249" t="s">
        <v>663</v>
      </c>
      <c r="C1249">
        <v>-4160</v>
      </c>
    </row>
    <row r="1250" spans="1:3" x14ac:dyDescent="0.25">
      <c r="A1250" s="3" t="s">
        <v>302</v>
      </c>
      <c r="B1250" t="s">
        <v>76</v>
      </c>
      <c r="C1250" t="b">
        <v>1</v>
      </c>
    </row>
    <row r="1251" spans="1:3" x14ac:dyDescent="0.25">
      <c r="A1251" s="3" t="s">
        <v>302</v>
      </c>
      <c r="B1251" t="s">
        <v>77</v>
      </c>
      <c r="C1251" s="3" t="s">
        <v>737</v>
      </c>
    </row>
    <row r="1252" spans="1:3" x14ac:dyDescent="0.25">
      <c r="A1252" s="3" t="s">
        <v>302</v>
      </c>
      <c r="B1252" t="s">
        <v>583</v>
      </c>
      <c r="C1252" s="3" t="s">
        <v>584</v>
      </c>
    </row>
    <row r="1253" spans="1:3" x14ac:dyDescent="0.25">
      <c r="A1253" s="3" t="s">
        <v>302</v>
      </c>
      <c r="B1253" t="s">
        <v>663</v>
      </c>
      <c r="C1253">
        <v>-4160</v>
      </c>
    </row>
    <row r="1254" spans="1:3" x14ac:dyDescent="0.25">
      <c r="A1254" s="3" t="s">
        <v>118</v>
      </c>
      <c r="B1254" t="s">
        <v>76</v>
      </c>
      <c r="C1254" t="b">
        <v>1</v>
      </c>
    </row>
    <row r="1255" spans="1:3" x14ac:dyDescent="0.25">
      <c r="A1255" s="3" t="s">
        <v>118</v>
      </c>
      <c r="B1255" t="s">
        <v>77</v>
      </c>
      <c r="C1255" s="3" t="s">
        <v>738</v>
      </c>
    </row>
    <row r="1256" spans="1:3" x14ac:dyDescent="0.25">
      <c r="A1256" s="3" t="s">
        <v>118</v>
      </c>
      <c r="B1256" t="s">
        <v>583</v>
      </c>
      <c r="C1256" s="3" t="s">
        <v>584</v>
      </c>
    </row>
    <row r="1257" spans="1:3" x14ac:dyDescent="0.25">
      <c r="A1257" s="3" t="s">
        <v>118</v>
      </c>
      <c r="B1257" t="s">
        <v>663</v>
      </c>
      <c r="C1257">
        <v>-4160</v>
      </c>
    </row>
    <row r="1258" spans="1:3" x14ac:dyDescent="0.25">
      <c r="A1258" s="3" t="s">
        <v>119</v>
      </c>
      <c r="B1258" t="s">
        <v>76</v>
      </c>
      <c r="C1258" t="b">
        <v>1</v>
      </c>
    </row>
    <row r="1259" spans="1:3" x14ac:dyDescent="0.25">
      <c r="A1259" s="3" t="s">
        <v>119</v>
      </c>
      <c r="B1259" t="s">
        <v>77</v>
      </c>
      <c r="C1259" s="3" t="s">
        <v>739</v>
      </c>
    </row>
    <row r="1260" spans="1:3" x14ac:dyDescent="0.25">
      <c r="A1260" s="3" t="s">
        <v>119</v>
      </c>
      <c r="B1260" t="s">
        <v>583</v>
      </c>
      <c r="C1260" s="3" t="s">
        <v>584</v>
      </c>
    </row>
    <row r="1261" spans="1:3" x14ac:dyDescent="0.25">
      <c r="A1261" s="3" t="s">
        <v>119</v>
      </c>
      <c r="B1261" t="s">
        <v>663</v>
      </c>
      <c r="C1261">
        <v>-4160</v>
      </c>
    </row>
    <row r="1262" spans="1:3" x14ac:dyDescent="0.25">
      <c r="A1262" s="3" t="s">
        <v>122</v>
      </c>
      <c r="B1262" t="s">
        <v>76</v>
      </c>
      <c r="C1262" t="b">
        <v>1</v>
      </c>
    </row>
    <row r="1263" spans="1:3" x14ac:dyDescent="0.25">
      <c r="A1263" s="3" t="s">
        <v>122</v>
      </c>
      <c r="B1263" t="s">
        <v>77</v>
      </c>
      <c r="C1263" s="3" t="s">
        <v>740</v>
      </c>
    </row>
    <row r="1264" spans="1:3" x14ac:dyDescent="0.25">
      <c r="A1264" s="3" t="s">
        <v>122</v>
      </c>
      <c r="B1264" t="s">
        <v>583</v>
      </c>
      <c r="C1264" s="3" t="s">
        <v>584</v>
      </c>
    </row>
    <row r="1265" spans="1:3" x14ac:dyDescent="0.25">
      <c r="A1265" s="3" t="s">
        <v>122</v>
      </c>
      <c r="B1265" t="s">
        <v>663</v>
      </c>
      <c r="C1265">
        <v>-4160</v>
      </c>
    </row>
    <row r="1266" spans="1:3" x14ac:dyDescent="0.25">
      <c r="A1266" s="3" t="s">
        <v>284</v>
      </c>
      <c r="B1266" t="s">
        <v>76</v>
      </c>
      <c r="C1266" t="b">
        <v>1</v>
      </c>
    </row>
    <row r="1267" spans="1:3" x14ac:dyDescent="0.25">
      <c r="A1267" s="3" t="s">
        <v>284</v>
      </c>
      <c r="B1267" t="s">
        <v>77</v>
      </c>
      <c r="C1267" s="3" t="s">
        <v>741</v>
      </c>
    </row>
    <row r="1268" spans="1:3" x14ac:dyDescent="0.25">
      <c r="A1268" s="3" t="s">
        <v>284</v>
      </c>
      <c r="B1268" t="s">
        <v>583</v>
      </c>
      <c r="C1268" s="3" t="s">
        <v>584</v>
      </c>
    </row>
    <row r="1269" spans="1:3" x14ac:dyDescent="0.25">
      <c r="A1269" s="3" t="s">
        <v>284</v>
      </c>
      <c r="B1269" t="s">
        <v>663</v>
      </c>
      <c r="C1269">
        <v>-4160</v>
      </c>
    </row>
    <row r="1270" spans="1:3" x14ac:dyDescent="0.25">
      <c r="A1270" s="3" t="s">
        <v>285</v>
      </c>
      <c r="B1270" t="s">
        <v>76</v>
      </c>
      <c r="C1270" t="b">
        <v>1</v>
      </c>
    </row>
    <row r="1271" spans="1:3" x14ac:dyDescent="0.25">
      <c r="A1271" s="3" t="s">
        <v>285</v>
      </c>
      <c r="B1271" t="s">
        <v>77</v>
      </c>
      <c r="C1271" s="3" t="s">
        <v>742</v>
      </c>
    </row>
    <row r="1272" spans="1:3" x14ac:dyDescent="0.25">
      <c r="A1272" s="3" t="s">
        <v>285</v>
      </c>
      <c r="B1272" t="s">
        <v>583</v>
      </c>
      <c r="C1272" s="3" t="s">
        <v>584</v>
      </c>
    </row>
    <row r="1273" spans="1:3" x14ac:dyDescent="0.25">
      <c r="A1273" s="3" t="s">
        <v>285</v>
      </c>
      <c r="B1273" t="s">
        <v>663</v>
      </c>
      <c r="C1273">
        <v>-4160</v>
      </c>
    </row>
    <row r="1274" spans="1:3" x14ac:dyDescent="0.25">
      <c r="A1274" s="3" t="s">
        <v>286</v>
      </c>
      <c r="B1274" t="s">
        <v>76</v>
      </c>
      <c r="C1274" t="b">
        <v>1</v>
      </c>
    </row>
    <row r="1275" spans="1:3" x14ac:dyDescent="0.25">
      <c r="A1275" s="3" t="s">
        <v>286</v>
      </c>
      <c r="B1275" t="s">
        <v>77</v>
      </c>
      <c r="C1275" s="3" t="s">
        <v>743</v>
      </c>
    </row>
    <row r="1276" spans="1:3" x14ac:dyDescent="0.25">
      <c r="A1276" s="3" t="s">
        <v>286</v>
      </c>
      <c r="B1276" t="s">
        <v>583</v>
      </c>
      <c r="C1276" s="3" t="s">
        <v>584</v>
      </c>
    </row>
    <row r="1277" spans="1:3" x14ac:dyDescent="0.25">
      <c r="A1277" s="3" t="s">
        <v>286</v>
      </c>
      <c r="B1277" t="s">
        <v>663</v>
      </c>
      <c r="C1277">
        <v>-4160</v>
      </c>
    </row>
    <row r="1278" spans="1:3" x14ac:dyDescent="0.25">
      <c r="A1278" s="3" t="s">
        <v>287</v>
      </c>
      <c r="B1278" t="s">
        <v>76</v>
      </c>
      <c r="C1278" t="b">
        <v>1</v>
      </c>
    </row>
    <row r="1279" spans="1:3" x14ac:dyDescent="0.25">
      <c r="A1279" s="3" t="s">
        <v>287</v>
      </c>
      <c r="B1279" t="s">
        <v>77</v>
      </c>
      <c r="C1279" s="3" t="s">
        <v>744</v>
      </c>
    </row>
    <row r="1280" spans="1:3" x14ac:dyDescent="0.25">
      <c r="A1280" s="3" t="s">
        <v>287</v>
      </c>
      <c r="B1280" t="s">
        <v>583</v>
      </c>
      <c r="C1280" s="3" t="s">
        <v>584</v>
      </c>
    </row>
    <row r="1281" spans="1:3" x14ac:dyDescent="0.25">
      <c r="A1281" s="3" t="s">
        <v>287</v>
      </c>
      <c r="B1281" t="s">
        <v>663</v>
      </c>
      <c r="C1281">
        <v>-4160</v>
      </c>
    </row>
    <row r="1282" spans="1:3" x14ac:dyDescent="0.25">
      <c r="A1282" s="3" t="s">
        <v>288</v>
      </c>
      <c r="B1282" t="s">
        <v>76</v>
      </c>
      <c r="C1282" t="b">
        <v>1</v>
      </c>
    </row>
    <row r="1283" spans="1:3" x14ac:dyDescent="0.25">
      <c r="A1283" s="3" t="s">
        <v>288</v>
      </c>
      <c r="B1283" t="s">
        <v>77</v>
      </c>
      <c r="C1283" s="3" t="s">
        <v>745</v>
      </c>
    </row>
    <row r="1284" spans="1:3" x14ac:dyDescent="0.25">
      <c r="A1284" s="3" t="s">
        <v>288</v>
      </c>
      <c r="B1284" t="s">
        <v>583</v>
      </c>
      <c r="C1284" s="3" t="s">
        <v>584</v>
      </c>
    </row>
    <row r="1285" spans="1:3" x14ac:dyDescent="0.25">
      <c r="A1285" s="3" t="s">
        <v>288</v>
      </c>
      <c r="B1285" t="s">
        <v>663</v>
      </c>
      <c r="C1285">
        <v>-4160</v>
      </c>
    </row>
    <row r="1286" spans="1:3" x14ac:dyDescent="0.25">
      <c r="A1286" s="3" t="s">
        <v>289</v>
      </c>
      <c r="B1286" t="s">
        <v>76</v>
      </c>
      <c r="C1286" t="b">
        <v>1</v>
      </c>
    </row>
    <row r="1287" spans="1:3" x14ac:dyDescent="0.25">
      <c r="A1287" s="3" t="s">
        <v>289</v>
      </c>
      <c r="B1287" t="s">
        <v>77</v>
      </c>
      <c r="C1287" s="3" t="s">
        <v>746</v>
      </c>
    </row>
    <row r="1288" spans="1:3" x14ac:dyDescent="0.25">
      <c r="A1288" s="3" t="s">
        <v>289</v>
      </c>
      <c r="B1288" t="s">
        <v>583</v>
      </c>
      <c r="C1288" s="3" t="s">
        <v>584</v>
      </c>
    </row>
    <row r="1289" spans="1:3" x14ac:dyDescent="0.25">
      <c r="A1289" s="3" t="s">
        <v>289</v>
      </c>
      <c r="B1289" t="s">
        <v>663</v>
      </c>
      <c r="C1289">
        <v>-4160</v>
      </c>
    </row>
    <row r="1290" spans="1:3" x14ac:dyDescent="0.25">
      <c r="A1290" s="3" t="s">
        <v>290</v>
      </c>
      <c r="B1290" t="s">
        <v>76</v>
      </c>
      <c r="C1290" t="b">
        <v>1</v>
      </c>
    </row>
    <row r="1291" spans="1:3" x14ac:dyDescent="0.25">
      <c r="A1291" s="3" t="s">
        <v>290</v>
      </c>
      <c r="B1291" t="s">
        <v>77</v>
      </c>
      <c r="C1291" s="3" t="s">
        <v>747</v>
      </c>
    </row>
    <row r="1292" spans="1:3" x14ac:dyDescent="0.25">
      <c r="A1292" s="3" t="s">
        <v>290</v>
      </c>
      <c r="B1292" t="s">
        <v>583</v>
      </c>
      <c r="C1292" s="3" t="s">
        <v>584</v>
      </c>
    </row>
    <row r="1293" spans="1:3" x14ac:dyDescent="0.25">
      <c r="A1293" s="3" t="s">
        <v>290</v>
      </c>
      <c r="B1293" t="s">
        <v>663</v>
      </c>
      <c r="C1293">
        <v>-4160</v>
      </c>
    </row>
    <row r="1294" spans="1:3" x14ac:dyDescent="0.25">
      <c r="A1294" s="3" t="s">
        <v>301</v>
      </c>
      <c r="B1294" t="s">
        <v>76</v>
      </c>
      <c r="C1294" t="b">
        <v>1</v>
      </c>
    </row>
    <row r="1295" spans="1:3" x14ac:dyDescent="0.25">
      <c r="A1295" s="3" t="s">
        <v>301</v>
      </c>
      <c r="B1295" t="s">
        <v>77</v>
      </c>
      <c r="C1295" s="3" t="s">
        <v>748</v>
      </c>
    </row>
    <row r="1296" spans="1:3" x14ac:dyDescent="0.25">
      <c r="A1296" s="3" t="s">
        <v>301</v>
      </c>
      <c r="B1296" t="s">
        <v>583</v>
      </c>
      <c r="C1296" s="3" t="s">
        <v>584</v>
      </c>
    </row>
    <row r="1297" spans="1:3" x14ac:dyDescent="0.25">
      <c r="A1297" s="3" t="s">
        <v>301</v>
      </c>
      <c r="B1297" t="s">
        <v>663</v>
      </c>
      <c r="C1297">
        <v>-4160</v>
      </c>
    </row>
    <row r="1298" spans="1:3" x14ac:dyDescent="0.25">
      <c r="A1298" s="3" t="s">
        <v>110</v>
      </c>
      <c r="B1298" t="s">
        <v>76</v>
      </c>
      <c r="C1298" t="b">
        <v>1</v>
      </c>
    </row>
    <row r="1299" spans="1:3" x14ac:dyDescent="0.25">
      <c r="A1299" s="3" t="s">
        <v>110</v>
      </c>
      <c r="B1299" t="s">
        <v>77</v>
      </c>
      <c r="C1299" s="3" t="s">
        <v>749</v>
      </c>
    </row>
    <row r="1300" spans="1:3" x14ac:dyDescent="0.25">
      <c r="A1300" s="3" t="s">
        <v>110</v>
      </c>
      <c r="B1300" t="s">
        <v>583</v>
      </c>
      <c r="C1300" s="3" t="s">
        <v>584</v>
      </c>
    </row>
    <row r="1301" spans="1:3" x14ac:dyDescent="0.25">
      <c r="A1301" s="3" t="s">
        <v>110</v>
      </c>
      <c r="B1301" t="s">
        <v>663</v>
      </c>
      <c r="C1301">
        <v>-4160</v>
      </c>
    </row>
    <row r="1302" spans="1:3" x14ac:dyDescent="0.25">
      <c r="A1302" s="3" t="s">
        <v>114</v>
      </c>
      <c r="B1302" t="s">
        <v>76</v>
      </c>
      <c r="C1302" t="b">
        <v>1</v>
      </c>
    </row>
    <row r="1303" spans="1:3" x14ac:dyDescent="0.25">
      <c r="A1303" s="3" t="s">
        <v>114</v>
      </c>
      <c r="B1303" t="s">
        <v>77</v>
      </c>
      <c r="C1303" s="3" t="s">
        <v>750</v>
      </c>
    </row>
    <row r="1304" spans="1:3" x14ac:dyDescent="0.25">
      <c r="A1304" s="3" t="s">
        <v>114</v>
      </c>
      <c r="B1304" t="s">
        <v>583</v>
      </c>
      <c r="C1304" s="3" t="s">
        <v>584</v>
      </c>
    </row>
    <row r="1305" spans="1:3" x14ac:dyDescent="0.25">
      <c r="A1305" s="3" t="s">
        <v>114</v>
      </c>
      <c r="B1305" t="s">
        <v>663</v>
      </c>
      <c r="C1305">
        <v>-4160</v>
      </c>
    </row>
    <row r="1306" spans="1:3" x14ac:dyDescent="0.25">
      <c r="A1306" s="3" t="s">
        <v>117</v>
      </c>
      <c r="B1306" t="s">
        <v>76</v>
      </c>
      <c r="C1306" t="b">
        <v>1</v>
      </c>
    </row>
    <row r="1307" spans="1:3" x14ac:dyDescent="0.25">
      <c r="A1307" s="3" t="s">
        <v>117</v>
      </c>
      <c r="B1307" t="s">
        <v>77</v>
      </c>
      <c r="C1307" s="3" t="s">
        <v>751</v>
      </c>
    </row>
    <row r="1308" spans="1:3" x14ac:dyDescent="0.25">
      <c r="A1308" s="3" t="s">
        <v>117</v>
      </c>
      <c r="B1308" t="s">
        <v>583</v>
      </c>
      <c r="C1308" s="3" t="s">
        <v>584</v>
      </c>
    </row>
    <row r="1309" spans="1:3" x14ac:dyDescent="0.25">
      <c r="A1309" s="3" t="s">
        <v>117</v>
      </c>
      <c r="B1309" t="s">
        <v>663</v>
      </c>
      <c r="C1309">
        <v>-4160</v>
      </c>
    </row>
    <row r="1310" spans="1:3" x14ac:dyDescent="0.25">
      <c r="A1310" s="3" t="s">
        <v>120</v>
      </c>
      <c r="B1310" t="s">
        <v>76</v>
      </c>
      <c r="C1310" t="b">
        <v>1</v>
      </c>
    </row>
    <row r="1311" spans="1:3" x14ac:dyDescent="0.25">
      <c r="A1311" s="3" t="s">
        <v>120</v>
      </c>
      <c r="B1311" t="s">
        <v>77</v>
      </c>
      <c r="C1311" s="3" t="s">
        <v>752</v>
      </c>
    </row>
    <row r="1312" spans="1:3" x14ac:dyDescent="0.25">
      <c r="A1312" s="3" t="s">
        <v>120</v>
      </c>
      <c r="B1312" t="s">
        <v>583</v>
      </c>
      <c r="C1312" s="3" t="s">
        <v>584</v>
      </c>
    </row>
    <row r="1313" spans="1:3" x14ac:dyDescent="0.25">
      <c r="A1313" s="3" t="s">
        <v>120</v>
      </c>
      <c r="B1313" t="s">
        <v>663</v>
      </c>
      <c r="C1313">
        <v>-4160</v>
      </c>
    </row>
    <row r="1314" spans="1:3" x14ac:dyDescent="0.25">
      <c r="A1314" s="3" t="s">
        <v>123</v>
      </c>
      <c r="B1314" t="s">
        <v>76</v>
      </c>
      <c r="C1314" t="b">
        <v>1</v>
      </c>
    </row>
    <row r="1315" spans="1:3" x14ac:dyDescent="0.25">
      <c r="A1315" s="3" t="s">
        <v>123</v>
      </c>
      <c r="B1315" t="s">
        <v>77</v>
      </c>
      <c r="C1315" s="3" t="s">
        <v>753</v>
      </c>
    </row>
    <row r="1316" spans="1:3" x14ac:dyDescent="0.25">
      <c r="A1316" s="3" t="s">
        <v>123</v>
      </c>
      <c r="B1316" t="s">
        <v>583</v>
      </c>
      <c r="C1316" s="3" t="s">
        <v>584</v>
      </c>
    </row>
    <row r="1317" spans="1:3" x14ac:dyDescent="0.25">
      <c r="A1317" s="3" t="s">
        <v>123</v>
      </c>
      <c r="B1317" t="s">
        <v>663</v>
      </c>
      <c r="C1317">
        <v>-4160</v>
      </c>
    </row>
    <row r="1318" spans="1:3" x14ac:dyDescent="0.25">
      <c r="A1318" s="3" t="s">
        <v>283</v>
      </c>
      <c r="B1318" t="s">
        <v>76</v>
      </c>
      <c r="C1318" t="b">
        <v>1</v>
      </c>
    </row>
    <row r="1319" spans="1:3" x14ac:dyDescent="0.25">
      <c r="A1319" s="3" t="s">
        <v>283</v>
      </c>
      <c r="B1319" t="s">
        <v>77</v>
      </c>
      <c r="C1319" s="3" t="s">
        <v>754</v>
      </c>
    </row>
    <row r="1320" spans="1:3" x14ac:dyDescent="0.25">
      <c r="A1320" s="3" t="s">
        <v>283</v>
      </c>
      <c r="B1320" t="s">
        <v>583</v>
      </c>
      <c r="C1320" s="3" t="s">
        <v>584</v>
      </c>
    </row>
    <row r="1321" spans="1:3" x14ac:dyDescent="0.25">
      <c r="A1321" s="3" t="s">
        <v>283</v>
      </c>
      <c r="B1321" t="s">
        <v>663</v>
      </c>
      <c r="C1321">
        <v>-4160</v>
      </c>
    </row>
    <row r="1322" spans="1:3" x14ac:dyDescent="0.25">
      <c r="A1322" s="3" t="s">
        <v>109</v>
      </c>
      <c r="B1322" t="s">
        <v>76</v>
      </c>
      <c r="C1322" t="b">
        <v>1</v>
      </c>
    </row>
    <row r="1323" spans="1:3" x14ac:dyDescent="0.25">
      <c r="A1323" s="3" t="s">
        <v>109</v>
      </c>
      <c r="B1323" t="s">
        <v>77</v>
      </c>
      <c r="C1323" s="3" t="s">
        <v>755</v>
      </c>
    </row>
    <row r="1324" spans="1:3" x14ac:dyDescent="0.25">
      <c r="A1324" s="3" t="s">
        <v>109</v>
      </c>
      <c r="B1324" t="s">
        <v>583</v>
      </c>
      <c r="C1324" s="3" t="s">
        <v>584</v>
      </c>
    </row>
    <row r="1325" spans="1:3" x14ac:dyDescent="0.25">
      <c r="A1325" s="3" t="s">
        <v>109</v>
      </c>
      <c r="B1325" t="s">
        <v>663</v>
      </c>
      <c r="C1325">
        <v>-4160</v>
      </c>
    </row>
    <row r="1326" spans="1:3" x14ac:dyDescent="0.25">
      <c r="A1326" s="3" t="s">
        <v>183</v>
      </c>
      <c r="B1326" t="s">
        <v>76</v>
      </c>
      <c r="C1326" t="b">
        <v>1</v>
      </c>
    </row>
    <row r="1327" spans="1:3" x14ac:dyDescent="0.25">
      <c r="A1327" s="3" t="s">
        <v>183</v>
      </c>
      <c r="B1327" t="s">
        <v>77</v>
      </c>
      <c r="C1327" s="3" t="s">
        <v>756</v>
      </c>
    </row>
    <row r="1328" spans="1:3" x14ac:dyDescent="0.25">
      <c r="A1328" s="3" t="s">
        <v>183</v>
      </c>
      <c r="B1328" t="s">
        <v>583</v>
      </c>
      <c r="C1328" s="3" t="s">
        <v>584</v>
      </c>
    </row>
    <row r="1329" spans="1:3" x14ac:dyDescent="0.25">
      <c r="A1329" s="3" t="s">
        <v>183</v>
      </c>
      <c r="B1329" t="s">
        <v>663</v>
      </c>
      <c r="C1329">
        <v>-4160</v>
      </c>
    </row>
    <row r="1330" spans="1:3" x14ac:dyDescent="0.25">
      <c r="A1330" s="3" t="s">
        <v>69</v>
      </c>
      <c r="B1330" t="s">
        <v>76</v>
      </c>
      <c r="C1330" t="b">
        <v>1</v>
      </c>
    </row>
    <row r="1331" spans="1:3" x14ac:dyDescent="0.25">
      <c r="A1331" s="3" t="s">
        <v>69</v>
      </c>
      <c r="B1331" t="s">
        <v>77</v>
      </c>
      <c r="C1331" s="3" t="s">
        <v>757</v>
      </c>
    </row>
    <row r="1332" spans="1:3" x14ac:dyDescent="0.25">
      <c r="A1332" s="3" t="s">
        <v>69</v>
      </c>
      <c r="B1332" t="s">
        <v>583</v>
      </c>
      <c r="C1332" s="3" t="s">
        <v>584</v>
      </c>
    </row>
    <row r="1333" spans="1:3" x14ac:dyDescent="0.25">
      <c r="A1333" s="3" t="s">
        <v>69</v>
      </c>
      <c r="B1333" t="s">
        <v>663</v>
      </c>
      <c r="C1333">
        <v>-4160</v>
      </c>
    </row>
    <row r="1334" spans="1:3" x14ac:dyDescent="0.25">
      <c r="A1334" s="3" t="s">
        <v>299</v>
      </c>
      <c r="B1334" t="s">
        <v>76</v>
      </c>
      <c r="C1334" t="b">
        <v>1</v>
      </c>
    </row>
    <row r="1335" spans="1:3" x14ac:dyDescent="0.25">
      <c r="A1335" s="3" t="s">
        <v>299</v>
      </c>
      <c r="B1335" t="s">
        <v>77</v>
      </c>
      <c r="C1335" s="3" t="s">
        <v>758</v>
      </c>
    </row>
    <row r="1336" spans="1:3" x14ac:dyDescent="0.25">
      <c r="A1336" s="3" t="s">
        <v>299</v>
      </c>
      <c r="B1336" t="s">
        <v>583</v>
      </c>
      <c r="C1336" s="3" t="s">
        <v>584</v>
      </c>
    </row>
    <row r="1337" spans="1:3" x14ac:dyDescent="0.25">
      <c r="A1337" s="3" t="s">
        <v>299</v>
      </c>
      <c r="B1337" t="s">
        <v>663</v>
      </c>
      <c r="C1337">
        <v>-4160</v>
      </c>
    </row>
    <row r="1338" spans="1:3" x14ac:dyDescent="0.25">
      <c r="A1338" s="3" t="s">
        <v>121</v>
      </c>
      <c r="B1338" t="s">
        <v>76</v>
      </c>
      <c r="C1338" t="b">
        <v>1</v>
      </c>
    </row>
    <row r="1339" spans="1:3" x14ac:dyDescent="0.25">
      <c r="A1339" s="3" t="s">
        <v>121</v>
      </c>
      <c r="B1339" t="s">
        <v>77</v>
      </c>
      <c r="C1339" s="3" t="s">
        <v>759</v>
      </c>
    </row>
    <row r="1340" spans="1:3" x14ac:dyDescent="0.25">
      <c r="A1340" s="3" t="s">
        <v>121</v>
      </c>
      <c r="B1340" t="s">
        <v>583</v>
      </c>
      <c r="C1340" s="3" t="s">
        <v>584</v>
      </c>
    </row>
    <row r="1341" spans="1:3" x14ac:dyDescent="0.25">
      <c r="A1341" s="3" t="s">
        <v>121</v>
      </c>
      <c r="B1341" t="s">
        <v>663</v>
      </c>
      <c r="C1341">
        <v>-4160</v>
      </c>
    </row>
    <row r="1342" spans="1:3" x14ac:dyDescent="0.25">
      <c r="A1342" s="3" t="s">
        <v>68</v>
      </c>
      <c r="B1342" t="s">
        <v>76</v>
      </c>
      <c r="C1342" t="b">
        <v>1</v>
      </c>
    </row>
    <row r="1343" spans="1:3" x14ac:dyDescent="0.25">
      <c r="A1343" s="3" t="s">
        <v>68</v>
      </c>
      <c r="B1343" t="s">
        <v>77</v>
      </c>
      <c r="C1343" s="3" t="s">
        <v>760</v>
      </c>
    </row>
    <row r="1344" spans="1:3" x14ac:dyDescent="0.25">
      <c r="A1344" s="3" t="s">
        <v>68</v>
      </c>
      <c r="B1344" t="s">
        <v>583</v>
      </c>
      <c r="C1344" s="3" t="s">
        <v>584</v>
      </c>
    </row>
    <row r="1345" spans="1:3" x14ac:dyDescent="0.25">
      <c r="A1345" s="3" t="s">
        <v>68</v>
      </c>
      <c r="B1345" t="s">
        <v>663</v>
      </c>
      <c r="C1345">
        <v>-4160</v>
      </c>
    </row>
    <row r="1346" spans="1:3" x14ac:dyDescent="0.25">
      <c r="A1346" s="3" t="s">
        <v>70</v>
      </c>
      <c r="B1346" t="s">
        <v>76</v>
      </c>
      <c r="C1346" t="b">
        <v>1</v>
      </c>
    </row>
    <row r="1347" spans="1:3" x14ac:dyDescent="0.25">
      <c r="A1347" s="3" t="s">
        <v>70</v>
      </c>
      <c r="B1347" t="s">
        <v>77</v>
      </c>
      <c r="C1347" s="3" t="s">
        <v>761</v>
      </c>
    </row>
    <row r="1348" spans="1:3" x14ac:dyDescent="0.25">
      <c r="A1348" s="3" t="s">
        <v>70</v>
      </c>
      <c r="B1348" t="s">
        <v>583</v>
      </c>
      <c r="C1348" s="3" t="s">
        <v>584</v>
      </c>
    </row>
    <row r="1349" spans="1:3" x14ac:dyDescent="0.25">
      <c r="A1349" s="3" t="s">
        <v>70</v>
      </c>
      <c r="B1349" t="s">
        <v>663</v>
      </c>
      <c r="C1349">
        <v>-4160</v>
      </c>
    </row>
    <row r="1350" spans="1:3" x14ac:dyDescent="0.25">
      <c r="A1350" s="3" t="s">
        <v>224</v>
      </c>
      <c r="B1350" t="s">
        <v>76</v>
      </c>
      <c r="C1350" t="b">
        <v>1</v>
      </c>
    </row>
    <row r="1351" spans="1:3" x14ac:dyDescent="0.25">
      <c r="A1351" s="3" t="s">
        <v>224</v>
      </c>
      <c r="B1351" t="s">
        <v>77</v>
      </c>
      <c r="C1351" s="3" t="s">
        <v>762</v>
      </c>
    </row>
    <row r="1352" spans="1:3" x14ac:dyDescent="0.25">
      <c r="A1352" s="3" t="s">
        <v>224</v>
      </c>
      <c r="B1352" t="s">
        <v>583</v>
      </c>
      <c r="C1352" s="3" t="s">
        <v>584</v>
      </c>
    </row>
    <row r="1353" spans="1:3" x14ac:dyDescent="0.25">
      <c r="A1353" s="3" t="s">
        <v>224</v>
      </c>
      <c r="B1353" t="s">
        <v>663</v>
      </c>
      <c r="C1353">
        <v>-4160</v>
      </c>
    </row>
    <row r="1354" spans="1:3" x14ac:dyDescent="0.25">
      <c r="A1354" s="3" t="s">
        <v>184</v>
      </c>
      <c r="B1354" t="s">
        <v>76</v>
      </c>
      <c r="C1354" t="b">
        <v>1</v>
      </c>
    </row>
    <row r="1355" spans="1:3" x14ac:dyDescent="0.25">
      <c r="A1355" s="3" t="s">
        <v>184</v>
      </c>
      <c r="B1355" t="s">
        <v>77</v>
      </c>
      <c r="C1355" s="3" t="s">
        <v>763</v>
      </c>
    </row>
    <row r="1356" spans="1:3" x14ac:dyDescent="0.25">
      <c r="A1356" s="3" t="s">
        <v>184</v>
      </c>
      <c r="B1356" t="s">
        <v>583</v>
      </c>
      <c r="C1356" s="3" t="s">
        <v>584</v>
      </c>
    </row>
    <row r="1357" spans="1:3" x14ac:dyDescent="0.25">
      <c r="A1357" s="3" t="s">
        <v>184</v>
      </c>
      <c r="B1357" t="s">
        <v>663</v>
      </c>
      <c r="C1357">
        <v>-4160</v>
      </c>
    </row>
    <row r="1358" spans="1:3" x14ac:dyDescent="0.25">
      <c r="A1358" s="3" t="s">
        <v>67</v>
      </c>
      <c r="B1358" t="s">
        <v>76</v>
      </c>
      <c r="C1358" t="b">
        <v>1</v>
      </c>
    </row>
    <row r="1359" spans="1:3" x14ac:dyDescent="0.25">
      <c r="A1359" s="3" t="s">
        <v>67</v>
      </c>
      <c r="B1359" t="s">
        <v>77</v>
      </c>
      <c r="C1359" s="3" t="s">
        <v>764</v>
      </c>
    </row>
    <row r="1360" spans="1:3" x14ac:dyDescent="0.25">
      <c r="A1360" s="3" t="s">
        <v>67</v>
      </c>
      <c r="B1360" t="s">
        <v>583</v>
      </c>
      <c r="C1360" s="3" t="s">
        <v>584</v>
      </c>
    </row>
    <row r="1361" spans="1:3" x14ac:dyDescent="0.25">
      <c r="A1361" s="3" t="s">
        <v>67</v>
      </c>
      <c r="B1361" t="s">
        <v>663</v>
      </c>
      <c r="C1361">
        <v>-4160</v>
      </c>
    </row>
    <row r="1362" spans="1:3" x14ac:dyDescent="0.25">
      <c r="A1362" s="3" t="s">
        <v>133</v>
      </c>
      <c r="B1362" t="s">
        <v>76</v>
      </c>
      <c r="C1362" t="b">
        <v>0</v>
      </c>
    </row>
    <row r="1363" spans="1:3" x14ac:dyDescent="0.25">
      <c r="A1363" s="3" t="s">
        <v>133</v>
      </c>
      <c r="B1363" t="s">
        <v>77</v>
      </c>
      <c r="C1363" s="3" t="s">
        <v>765</v>
      </c>
    </row>
    <row r="1364" spans="1:3" x14ac:dyDescent="0.25">
      <c r="A1364" s="3" t="s">
        <v>133</v>
      </c>
      <c r="B1364" t="s">
        <v>634</v>
      </c>
      <c r="C1364" s="3" t="s">
        <v>704</v>
      </c>
    </row>
    <row r="1365" spans="1:3" x14ac:dyDescent="0.25">
      <c r="A1365" s="3" t="s">
        <v>133</v>
      </c>
      <c r="B1365" t="s">
        <v>599</v>
      </c>
      <c r="C1365">
        <v>6.43</v>
      </c>
    </row>
    <row r="1366" spans="1:3" x14ac:dyDescent="0.25">
      <c r="A1366" s="3" t="s">
        <v>133</v>
      </c>
      <c r="B1366" t="s">
        <v>583</v>
      </c>
      <c r="C1366" s="3" t="s">
        <v>584</v>
      </c>
    </row>
    <row r="1367" spans="1:3" x14ac:dyDescent="0.25">
      <c r="A1367" s="3" t="s">
        <v>133</v>
      </c>
      <c r="B1367" t="s">
        <v>605</v>
      </c>
      <c r="C1367">
        <v>-4108</v>
      </c>
    </row>
    <row r="1368" spans="1:3" x14ac:dyDescent="0.25">
      <c r="A1368" s="3" t="s">
        <v>133</v>
      </c>
      <c r="B1368" t="s">
        <v>663</v>
      </c>
      <c r="C1368">
        <v>-4160</v>
      </c>
    </row>
    <row r="1369" spans="1:3" x14ac:dyDescent="0.25">
      <c r="A1369" s="3" t="s">
        <v>293</v>
      </c>
      <c r="B1369" t="s">
        <v>76</v>
      </c>
      <c r="C1369" t="b">
        <v>0</v>
      </c>
    </row>
    <row r="1370" spans="1:3" x14ac:dyDescent="0.25">
      <c r="A1370" s="3" t="s">
        <v>293</v>
      </c>
      <c r="B1370" t="s">
        <v>77</v>
      </c>
      <c r="C1370" s="3" t="s">
        <v>766</v>
      </c>
    </row>
    <row r="1371" spans="1:3" x14ac:dyDescent="0.25">
      <c r="A1371" s="3" t="s">
        <v>293</v>
      </c>
      <c r="B1371" t="s">
        <v>634</v>
      </c>
      <c r="C1371" s="3" t="s">
        <v>706</v>
      </c>
    </row>
    <row r="1372" spans="1:3" x14ac:dyDescent="0.25">
      <c r="A1372" s="3" t="s">
        <v>293</v>
      </c>
      <c r="B1372" t="s">
        <v>599</v>
      </c>
      <c r="C1372">
        <v>6.43</v>
      </c>
    </row>
    <row r="1373" spans="1:3" x14ac:dyDescent="0.25">
      <c r="A1373" s="3" t="s">
        <v>293</v>
      </c>
      <c r="B1373" t="s">
        <v>583</v>
      </c>
      <c r="C1373" s="3" t="s">
        <v>584</v>
      </c>
    </row>
    <row r="1374" spans="1:3" x14ac:dyDescent="0.25">
      <c r="A1374" s="3" t="s">
        <v>293</v>
      </c>
      <c r="B1374" t="s">
        <v>605</v>
      </c>
      <c r="C1374">
        <v>-4108</v>
      </c>
    </row>
    <row r="1375" spans="1:3" x14ac:dyDescent="0.25">
      <c r="A1375" s="3" t="s">
        <v>293</v>
      </c>
      <c r="B1375" t="s">
        <v>663</v>
      </c>
      <c r="C1375">
        <v>-4160</v>
      </c>
    </row>
    <row r="1376" spans="1:3" x14ac:dyDescent="0.25">
      <c r="A1376" s="3" t="s">
        <v>97</v>
      </c>
      <c r="B1376" t="s">
        <v>76</v>
      </c>
      <c r="C1376" t="b">
        <v>0</v>
      </c>
    </row>
    <row r="1377" spans="1:3" x14ac:dyDescent="0.25">
      <c r="A1377" s="3" t="s">
        <v>97</v>
      </c>
      <c r="B1377" t="s">
        <v>77</v>
      </c>
      <c r="C1377" s="3" t="s">
        <v>767</v>
      </c>
    </row>
    <row r="1378" spans="1:3" x14ac:dyDescent="0.25">
      <c r="A1378" s="3" t="s">
        <v>97</v>
      </c>
      <c r="B1378" t="s">
        <v>634</v>
      </c>
      <c r="C1378" s="3" t="s">
        <v>708</v>
      </c>
    </row>
    <row r="1379" spans="1:3" x14ac:dyDescent="0.25">
      <c r="A1379" s="3" t="s">
        <v>97</v>
      </c>
      <c r="B1379" t="s">
        <v>599</v>
      </c>
      <c r="C1379">
        <v>7.86</v>
      </c>
    </row>
    <row r="1380" spans="1:3" x14ac:dyDescent="0.25">
      <c r="A1380" s="3" t="s">
        <v>97</v>
      </c>
      <c r="B1380" t="s">
        <v>583</v>
      </c>
      <c r="C1380" s="3" t="s">
        <v>584</v>
      </c>
    </row>
    <row r="1381" spans="1:3" x14ac:dyDescent="0.25">
      <c r="A1381" s="3" t="s">
        <v>97</v>
      </c>
      <c r="B1381" t="s">
        <v>605</v>
      </c>
      <c r="C1381">
        <v>-4108</v>
      </c>
    </row>
    <row r="1382" spans="1:3" x14ac:dyDescent="0.25">
      <c r="A1382" s="3" t="s">
        <v>97</v>
      </c>
      <c r="B1382" t="s">
        <v>663</v>
      </c>
      <c r="C1382">
        <v>-4160</v>
      </c>
    </row>
    <row r="1383" spans="1:3" x14ac:dyDescent="0.25">
      <c r="A1383" s="3" t="s">
        <v>98</v>
      </c>
      <c r="B1383" t="s">
        <v>76</v>
      </c>
      <c r="C1383" t="b">
        <v>0</v>
      </c>
    </row>
    <row r="1384" spans="1:3" x14ac:dyDescent="0.25">
      <c r="A1384" s="3" t="s">
        <v>98</v>
      </c>
      <c r="B1384" t="s">
        <v>77</v>
      </c>
      <c r="C1384" s="3" t="s">
        <v>768</v>
      </c>
    </row>
    <row r="1385" spans="1:3" x14ac:dyDescent="0.25">
      <c r="A1385" s="3" t="s">
        <v>98</v>
      </c>
      <c r="B1385" t="s">
        <v>634</v>
      </c>
      <c r="C1385" s="3" t="s">
        <v>710</v>
      </c>
    </row>
    <row r="1386" spans="1:3" x14ac:dyDescent="0.25">
      <c r="A1386" s="3" t="s">
        <v>98</v>
      </c>
      <c r="B1386" t="s">
        <v>599</v>
      </c>
      <c r="C1386">
        <v>42.14</v>
      </c>
    </row>
    <row r="1387" spans="1:3" x14ac:dyDescent="0.25">
      <c r="A1387" s="3" t="s">
        <v>98</v>
      </c>
      <c r="B1387" t="s">
        <v>583</v>
      </c>
      <c r="C1387" s="3" t="s">
        <v>584</v>
      </c>
    </row>
    <row r="1388" spans="1:3" x14ac:dyDescent="0.25">
      <c r="A1388" s="3" t="s">
        <v>98</v>
      </c>
      <c r="B1388" t="s">
        <v>663</v>
      </c>
      <c r="C1388">
        <v>-4160</v>
      </c>
    </row>
    <row r="1389" spans="1:3" x14ac:dyDescent="0.25">
      <c r="A1389" s="3" t="s">
        <v>98</v>
      </c>
      <c r="B1389" t="s">
        <v>711</v>
      </c>
      <c r="C1389" t="b">
        <v>1</v>
      </c>
    </row>
    <row r="1390" spans="1:3" x14ac:dyDescent="0.25">
      <c r="A1390" s="3" t="s">
        <v>99</v>
      </c>
      <c r="B1390" t="s">
        <v>76</v>
      </c>
      <c r="C1390" t="b">
        <v>0</v>
      </c>
    </row>
    <row r="1391" spans="1:3" x14ac:dyDescent="0.25">
      <c r="A1391" s="3" t="s">
        <v>99</v>
      </c>
      <c r="B1391" t="s">
        <v>77</v>
      </c>
      <c r="C1391" s="3" t="s">
        <v>769</v>
      </c>
    </row>
    <row r="1392" spans="1:3" x14ac:dyDescent="0.25">
      <c r="A1392" s="3" t="s">
        <v>99</v>
      </c>
      <c r="B1392" t="s">
        <v>634</v>
      </c>
      <c r="C1392" s="3" t="s">
        <v>770</v>
      </c>
    </row>
    <row r="1393" spans="1:3" x14ac:dyDescent="0.25">
      <c r="A1393" s="3" t="s">
        <v>99</v>
      </c>
      <c r="B1393" t="s">
        <v>599</v>
      </c>
      <c r="C1393">
        <v>10</v>
      </c>
    </row>
    <row r="1394" spans="1:3" x14ac:dyDescent="0.25">
      <c r="A1394" s="3" t="s">
        <v>99</v>
      </c>
      <c r="B1394" t="s">
        <v>583</v>
      </c>
      <c r="C1394" s="3" t="s">
        <v>1146</v>
      </c>
    </row>
    <row r="1395" spans="1:3" x14ac:dyDescent="0.25">
      <c r="A1395" s="3" t="s">
        <v>99</v>
      </c>
      <c r="B1395" t="s">
        <v>663</v>
      </c>
      <c r="C1395">
        <v>-4160</v>
      </c>
    </row>
    <row r="1396" spans="1:3" x14ac:dyDescent="0.25">
      <c r="A1396" s="3" t="s">
        <v>130</v>
      </c>
      <c r="B1396" t="s">
        <v>76</v>
      </c>
      <c r="C1396" t="b">
        <v>0</v>
      </c>
    </row>
    <row r="1397" spans="1:3" x14ac:dyDescent="0.25">
      <c r="A1397" s="3" t="s">
        <v>130</v>
      </c>
      <c r="B1397" t="s">
        <v>77</v>
      </c>
      <c r="C1397" s="3" t="s">
        <v>771</v>
      </c>
    </row>
    <row r="1398" spans="1:3" x14ac:dyDescent="0.25">
      <c r="A1398" s="3" t="s">
        <v>130</v>
      </c>
      <c r="B1398" t="s">
        <v>634</v>
      </c>
      <c r="C1398" s="3" t="s">
        <v>717</v>
      </c>
    </row>
    <row r="1399" spans="1:3" x14ac:dyDescent="0.25">
      <c r="A1399" s="3" t="s">
        <v>130</v>
      </c>
      <c r="B1399" t="s">
        <v>599</v>
      </c>
      <c r="C1399">
        <v>10</v>
      </c>
    </row>
    <row r="1400" spans="1:3" x14ac:dyDescent="0.25">
      <c r="A1400" s="3" t="s">
        <v>130</v>
      </c>
      <c r="B1400" t="s">
        <v>583</v>
      </c>
      <c r="C1400" s="3" t="s">
        <v>1146</v>
      </c>
    </row>
    <row r="1401" spans="1:3" x14ac:dyDescent="0.25">
      <c r="A1401" s="3" t="s">
        <v>130</v>
      </c>
      <c r="B1401" t="s">
        <v>663</v>
      </c>
      <c r="C1401">
        <v>-4160</v>
      </c>
    </row>
    <row r="1402" spans="1:3" x14ac:dyDescent="0.25">
      <c r="A1402" s="3" t="s">
        <v>52</v>
      </c>
      <c r="B1402" t="s">
        <v>384</v>
      </c>
      <c r="C1402" t="b">
        <v>1</v>
      </c>
    </row>
    <row r="1403" spans="1:3" x14ac:dyDescent="0.25">
      <c r="A1403" s="3" t="s">
        <v>52</v>
      </c>
      <c r="B1403" t="s">
        <v>612</v>
      </c>
      <c r="C1403">
        <v>10498160</v>
      </c>
    </row>
    <row r="1404" spans="1:3" x14ac:dyDescent="0.25">
      <c r="A1404" s="3" t="s">
        <v>52</v>
      </c>
      <c r="B1404" t="s">
        <v>613</v>
      </c>
      <c r="C1404" t="b">
        <v>0</v>
      </c>
    </row>
    <row r="1405" spans="1:3" x14ac:dyDescent="0.25">
      <c r="A1405" s="3" t="s">
        <v>52</v>
      </c>
      <c r="B1405" t="s">
        <v>614</v>
      </c>
      <c r="C1405" t="b">
        <v>0</v>
      </c>
    </row>
    <row r="1406" spans="1:3" x14ac:dyDescent="0.25">
      <c r="A1406" s="3" t="s">
        <v>52</v>
      </c>
      <c r="B1406" t="s">
        <v>615</v>
      </c>
      <c r="C1406" t="b">
        <v>0</v>
      </c>
    </row>
    <row r="1407" spans="1:3" x14ac:dyDescent="0.25">
      <c r="A1407" s="3" t="s">
        <v>52</v>
      </c>
      <c r="B1407" t="s">
        <v>616</v>
      </c>
      <c r="C1407">
        <v>-28</v>
      </c>
    </row>
    <row r="1408" spans="1:3" x14ac:dyDescent="0.25">
      <c r="A1408" s="3" t="s">
        <v>52</v>
      </c>
      <c r="B1408" t="s">
        <v>617</v>
      </c>
      <c r="C1408">
        <v>-2</v>
      </c>
    </row>
    <row r="1409" spans="1:3" x14ac:dyDescent="0.25">
      <c r="A1409" s="3" t="s">
        <v>52</v>
      </c>
      <c r="B1409" t="s">
        <v>618</v>
      </c>
      <c r="C1409">
        <v>1</v>
      </c>
    </row>
    <row r="1410" spans="1:3" x14ac:dyDescent="0.25">
      <c r="A1410" s="3" t="s">
        <v>52</v>
      </c>
      <c r="B1410" t="s">
        <v>619</v>
      </c>
      <c r="C1410">
        <v>1</v>
      </c>
    </row>
    <row r="1411" spans="1:3" x14ac:dyDescent="0.25">
      <c r="A1411" s="3" t="s">
        <v>52</v>
      </c>
      <c r="B1411" t="s">
        <v>620</v>
      </c>
      <c r="C1411">
        <v>1</v>
      </c>
    </row>
    <row r="1412" spans="1:3" x14ac:dyDescent="0.25">
      <c r="A1412" s="3" t="s">
        <v>52</v>
      </c>
      <c r="B1412" t="s">
        <v>621</v>
      </c>
      <c r="C1412">
        <v>1</v>
      </c>
    </row>
    <row r="1413" spans="1:3" x14ac:dyDescent="0.25">
      <c r="A1413" s="3" t="s">
        <v>52</v>
      </c>
      <c r="B1413" t="s">
        <v>718</v>
      </c>
      <c r="C1413">
        <v>59.527559055118118</v>
      </c>
    </row>
    <row r="1414" spans="1:3" x14ac:dyDescent="0.25">
      <c r="A1414" s="3" t="s">
        <v>52</v>
      </c>
      <c r="B1414" t="s">
        <v>719</v>
      </c>
      <c r="C1414">
        <v>31.181102362204726</v>
      </c>
    </row>
    <row r="1415" spans="1:3" x14ac:dyDescent="0.25">
      <c r="A1415" s="3" t="s">
        <v>52</v>
      </c>
      <c r="B1415" t="s">
        <v>720</v>
      </c>
      <c r="C1415">
        <v>53.858267716535437</v>
      </c>
    </row>
    <row r="1416" spans="1:3" x14ac:dyDescent="0.25">
      <c r="A1416" s="3" t="s">
        <v>52</v>
      </c>
      <c r="B1416" t="s">
        <v>721</v>
      </c>
      <c r="C1416">
        <v>53.858267716535437</v>
      </c>
    </row>
    <row r="1417" spans="1:3" x14ac:dyDescent="0.25">
      <c r="A1417" s="3" t="s">
        <v>52</v>
      </c>
      <c r="B1417" t="s">
        <v>722</v>
      </c>
      <c r="C1417">
        <v>22.677165354330707</v>
      </c>
    </row>
    <row r="1418" spans="1:3" x14ac:dyDescent="0.25">
      <c r="A1418" s="3" t="s">
        <v>52</v>
      </c>
      <c r="B1418" t="s">
        <v>723</v>
      </c>
      <c r="C1418">
        <v>22.677165354330707</v>
      </c>
    </row>
    <row r="1419" spans="1:3" x14ac:dyDescent="0.25">
      <c r="A1419" t="s">
        <v>772</v>
      </c>
    </row>
    <row r="1420" spans="1:3" x14ac:dyDescent="0.25">
      <c r="A1420" t="s">
        <v>773</v>
      </c>
    </row>
    <row r="1421" spans="1:3" x14ac:dyDescent="0.25">
      <c r="A1421" s="3" t="s">
        <v>52</v>
      </c>
      <c r="B1421" t="s">
        <v>74</v>
      </c>
      <c r="C1421" s="3" t="s">
        <v>60</v>
      </c>
    </row>
    <row r="1422" spans="1:3" x14ac:dyDescent="0.25">
      <c r="A1422" s="3" t="s">
        <v>52</v>
      </c>
      <c r="B1422" t="s">
        <v>75</v>
      </c>
      <c r="C1422" t="b">
        <v>0</v>
      </c>
    </row>
    <row r="1423" spans="1:3" x14ac:dyDescent="0.25">
      <c r="A1423" s="3" t="s">
        <v>52</v>
      </c>
      <c r="B1423" t="s">
        <v>576</v>
      </c>
      <c r="C1423" s="3" t="s">
        <v>624</v>
      </c>
    </row>
    <row r="1424" spans="1:3" x14ac:dyDescent="0.25">
      <c r="A1424" s="3" t="s">
        <v>52</v>
      </c>
      <c r="B1424" t="s">
        <v>578</v>
      </c>
      <c r="C1424" t="b">
        <v>0</v>
      </c>
    </row>
    <row r="1425" spans="1:3" x14ac:dyDescent="0.25">
      <c r="A1425" s="3" t="s">
        <v>52</v>
      </c>
      <c r="B1425" t="s">
        <v>579</v>
      </c>
      <c r="C1425" t="b">
        <v>0</v>
      </c>
    </row>
    <row r="1426" spans="1:3" x14ac:dyDescent="0.25">
      <c r="A1426" s="3" t="s">
        <v>52</v>
      </c>
      <c r="B1426" t="s">
        <v>580</v>
      </c>
      <c r="C1426" t="b">
        <v>0</v>
      </c>
    </row>
    <row r="1427" spans="1:3" x14ac:dyDescent="0.25">
      <c r="A1427" s="3" t="s">
        <v>52</v>
      </c>
      <c r="B1427" t="s">
        <v>581</v>
      </c>
      <c r="C1427" t="b">
        <v>0</v>
      </c>
    </row>
    <row r="1428" spans="1:3" x14ac:dyDescent="0.25">
      <c r="A1428" s="3" t="s">
        <v>48</v>
      </c>
      <c r="B1428" t="s">
        <v>76</v>
      </c>
      <c r="C1428" t="b">
        <v>1</v>
      </c>
    </row>
    <row r="1429" spans="1:3" x14ac:dyDescent="0.25">
      <c r="A1429" s="3" t="s">
        <v>48</v>
      </c>
      <c r="B1429" t="s">
        <v>77</v>
      </c>
      <c r="C1429" s="3" t="s">
        <v>582</v>
      </c>
    </row>
    <row r="1430" spans="1:3" x14ac:dyDescent="0.25">
      <c r="A1430" s="3" t="s">
        <v>48</v>
      </c>
      <c r="B1430" t="s">
        <v>583</v>
      </c>
      <c r="C1430" s="3" t="s">
        <v>584</v>
      </c>
    </row>
    <row r="1431" spans="1:3" x14ac:dyDescent="0.25">
      <c r="A1431" s="3" t="s">
        <v>3</v>
      </c>
      <c r="B1431" t="s">
        <v>76</v>
      </c>
      <c r="C1431" t="b">
        <v>0</v>
      </c>
    </row>
    <row r="1432" spans="1:3" x14ac:dyDescent="0.25">
      <c r="A1432" s="3" t="s">
        <v>3</v>
      </c>
      <c r="B1432" t="s">
        <v>77</v>
      </c>
      <c r="C1432" s="3" t="s">
        <v>585</v>
      </c>
    </row>
    <row r="1433" spans="1:3" x14ac:dyDescent="0.25">
      <c r="A1433" s="3" t="s">
        <v>3</v>
      </c>
      <c r="B1433" t="s">
        <v>599</v>
      </c>
      <c r="C1433">
        <v>4.29</v>
      </c>
    </row>
    <row r="1434" spans="1:3" x14ac:dyDescent="0.25">
      <c r="A1434" s="3" t="s">
        <v>3</v>
      </c>
      <c r="B1434" t="s">
        <v>583</v>
      </c>
      <c r="C1434" s="3" t="s">
        <v>584</v>
      </c>
    </row>
    <row r="1435" spans="1:3" x14ac:dyDescent="0.25">
      <c r="A1435" s="3" t="s">
        <v>3</v>
      </c>
      <c r="B1435" t="s">
        <v>586</v>
      </c>
      <c r="C1435">
        <v>1</v>
      </c>
    </row>
    <row r="1436" spans="1:3" x14ac:dyDescent="0.25">
      <c r="A1436" s="3" t="s">
        <v>3</v>
      </c>
      <c r="B1436" t="s">
        <v>587</v>
      </c>
      <c r="C1436">
        <v>1</v>
      </c>
    </row>
    <row r="1437" spans="1:3" x14ac:dyDescent="0.25">
      <c r="A1437" s="3" t="s">
        <v>3</v>
      </c>
      <c r="B1437" t="s">
        <v>588</v>
      </c>
      <c r="C1437" s="3" t="s">
        <v>589</v>
      </c>
    </row>
    <row r="1438" spans="1:3" x14ac:dyDescent="0.25">
      <c r="A1438" s="3" t="s">
        <v>3</v>
      </c>
      <c r="B1438" t="s">
        <v>590</v>
      </c>
      <c r="C1438" s="3" t="s">
        <v>591</v>
      </c>
    </row>
    <row r="1439" spans="1:3" x14ac:dyDescent="0.25">
      <c r="A1439" s="3" t="s">
        <v>3</v>
      </c>
      <c r="B1439" t="s">
        <v>592</v>
      </c>
      <c r="C1439">
        <v>1</v>
      </c>
    </row>
    <row r="1440" spans="1:3" x14ac:dyDescent="0.25">
      <c r="A1440" s="3" t="s">
        <v>3</v>
      </c>
      <c r="B1440" t="s">
        <v>593</v>
      </c>
      <c r="C1440" t="b">
        <v>1</v>
      </c>
    </row>
    <row r="1441" spans="1:3" x14ac:dyDescent="0.25">
      <c r="A1441" s="3" t="s">
        <v>3</v>
      </c>
      <c r="B1441" t="s">
        <v>594</v>
      </c>
      <c r="C1441" t="b">
        <v>1</v>
      </c>
    </row>
    <row r="1442" spans="1:3" x14ac:dyDescent="0.25">
      <c r="A1442" s="3" t="s">
        <v>3</v>
      </c>
      <c r="B1442" t="s">
        <v>595</v>
      </c>
      <c r="C1442" t="b">
        <v>1</v>
      </c>
    </row>
    <row r="1443" spans="1:3" x14ac:dyDescent="0.25">
      <c r="A1443" s="3" t="s">
        <v>3</v>
      </c>
      <c r="B1443" t="s">
        <v>596</v>
      </c>
      <c r="C1443" t="b">
        <v>1</v>
      </c>
    </row>
    <row r="1444" spans="1:3" x14ac:dyDescent="0.25">
      <c r="A1444" s="3" t="s">
        <v>171</v>
      </c>
      <c r="B1444" t="s">
        <v>76</v>
      </c>
      <c r="C1444" t="b">
        <v>0</v>
      </c>
    </row>
    <row r="1445" spans="1:3" x14ac:dyDescent="0.25">
      <c r="A1445" s="3" t="s">
        <v>171</v>
      </c>
      <c r="B1445" t="s">
        <v>77</v>
      </c>
      <c r="C1445" s="3" t="s">
        <v>597</v>
      </c>
    </row>
    <row r="1446" spans="1:3" x14ac:dyDescent="0.25">
      <c r="A1446" s="3" t="s">
        <v>171</v>
      </c>
      <c r="B1446" t="s">
        <v>599</v>
      </c>
      <c r="C1446">
        <v>11.14</v>
      </c>
    </row>
    <row r="1447" spans="1:3" x14ac:dyDescent="0.25">
      <c r="A1447" s="3" t="s">
        <v>171</v>
      </c>
      <c r="B1447" t="s">
        <v>583</v>
      </c>
      <c r="C1447" s="3" t="s">
        <v>584</v>
      </c>
    </row>
    <row r="1448" spans="1:3" x14ac:dyDescent="0.25">
      <c r="A1448" s="3" t="s">
        <v>142</v>
      </c>
      <c r="B1448" t="s">
        <v>76</v>
      </c>
      <c r="C1448" t="b">
        <v>0</v>
      </c>
    </row>
    <row r="1449" spans="1:3" x14ac:dyDescent="0.25">
      <c r="A1449" s="3" t="s">
        <v>142</v>
      </c>
      <c r="B1449" t="s">
        <v>77</v>
      </c>
      <c r="C1449" s="3" t="s">
        <v>598</v>
      </c>
    </row>
    <row r="1450" spans="1:3" x14ac:dyDescent="0.25">
      <c r="A1450" s="3" t="s">
        <v>142</v>
      </c>
      <c r="B1450" t="s">
        <v>599</v>
      </c>
      <c r="C1450">
        <v>13.71</v>
      </c>
    </row>
    <row r="1451" spans="1:3" x14ac:dyDescent="0.25">
      <c r="A1451" s="3" t="s">
        <v>142</v>
      </c>
      <c r="B1451" t="s">
        <v>583</v>
      </c>
      <c r="C1451" s="3" t="s">
        <v>584</v>
      </c>
    </row>
    <row r="1452" spans="1:3" x14ac:dyDescent="0.25">
      <c r="A1452" s="3" t="s">
        <v>142</v>
      </c>
      <c r="B1452" t="s">
        <v>586</v>
      </c>
      <c r="C1452">
        <v>6</v>
      </c>
    </row>
    <row r="1453" spans="1:3" x14ac:dyDescent="0.25">
      <c r="A1453" s="3" t="s">
        <v>142</v>
      </c>
      <c r="B1453" t="s">
        <v>587</v>
      </c>
      <c r="C1453">
        <v>8</v>
      </c>
    </row>
    <row r="1454" spans="1:3" x14ac:dyDescent="0.25">
      <c r="A1454" s="3" t="s">
        <v>142</v>
      </c>
      <c r="B1454" t="s">
        <v>588</v>
      </c>
      <c r="C1454" s="3" t="s">
        <v>774</v>
      </c>
    </row>
    <row r="1455" spans="1:3" x14ac:dyDescent="0.25">
      <c r="A1455" s="3" t="s">
        <v>142</v>
      </c>
      <c r="B1455" t="s">
        <v>592</v>
      </c>
      <c r="C1455">
        <v>1</v>
      </c>
    </row>
    <row r="1456" spans="1:3" x14ac:dyDescent="0.25">
      <c r="A1456" s="3" t="s">
        <v>142</v>
      </c>
      <c r="B1456" t="s">
        <v>593</v>
      </c>
      <c r="C1456" t="b">
        <v>1</v>
      </c>
    </row>
    <row r="1457" spans="1:3" x14ac:dyDescent="0.25">
      <c r="A1457" s="3" t="s">
        <v>142</v>
      </c>
      <c r="B1457" t="s">
        <v>594</v>
      </c>
      <c r="C1457" t="b">
        <v>1</v>
      </c>
    </row>
    <row r="1458" spans="1:3" x14ac:dyDescent="0.25">
      <c r="A1458" s="3" t="s">
        <v>142</v>
      </c>
      <c r="B1458" t="s">
        <v>595</v>
      </c>
      <c r="C1458" t="b">
        <v>1</v>
      </c>
    </row>
    <row r="1459" spans="1:3" x14ac:dyDescent="0.25">
      <c r="A1459" s="3" t="s">
        <v>142</v>
      </c>
      <c r="B1459" t="s">
        <v>596</v>
      </c>
      <c r="C1459" t="b">
        <v>1</v>
      </c>
    </row>
    <row r="1460" spans="1:3" x14ac:dyDescent="0.25">
      <c r="A1460" s="3" t="s">
        <v>143</v>
      </c>
      <c r="B1460" t="s">
        <v>76</v>
      </c>
      <c r="C1460" t="b">
        <v>0</v>
      </c>
    </row>
    <row r="1461" spans="1:3" x14ac:dyDescent="0.25">
      <c r="A1461" s="3" t="s">
        <v>143</v>
      </c>
      <c r="B1461" t="s">
        <v>77</v>
      </c>
      <c r="C1461" s="3" t="s">
        <v>600</v>
      </c>
    </row>
    <row r="1462" spans="1:3" x14ac:dyDescent="0.25">
      <c r="A1462" s="3" t="s">
        <v>143</v>
      </c>
      <c r="B1462" t="s">
        <v>599</v>
      </c>
      <c r="C1462">
        <v>15.43</v>
      </c>
    </row>
    <row r="1463" spans="1:3" x14ac:dyDescent="0.25">
      <c r="A1463" s="3" t="s">
        <v>143</v>
      </c>
      <c r="B1463" t="s">
        <v>583</v>
      </c>
      <c r="C1463" s="3" t="s">
        <v>584</v>
      </c>
    </row>
    <row r="1464" spans="1:3" x14ac:dyDescent="0.25">
      <c r="A1464" s="3" t="s">
        <v>143</v>
      </c>
      <c r="B1464" t="s">
        <v>586</v>
      </c>
      <c r="C1464">
        <v>6</v>
      </c>
    </row>
    <row r="1465" spans="1:3" x14ac:dyDescent="0.25">
      <c r="A1465" s="3" t="s">
        <v>143</v>
      </c>
      <c r="B1465" t="s">
        <v>587</v>
      </c>
      <c r="C1465">
        <v>8</v>
      </c>
    </row>
    <row r="1466" spans="1:3" x14ac:dyDescent="0.25">
      <c r="A1466" s="3" t="s">
        <v>143</v>
      </c>
      <c r="B1466" t="s">
        <v>588</v>
      </c>
      <c r="C1466" s="3" t="s">
        <v>774</v>
      </c>
    </row>
    <row r="1467" spans="1:3" x14ac:dyDescent="0.25">
      <c r="A1467" s="3" t="s">
        <v>143</v>
      </c>
      <c r="B1467" t="s">
        <v>592</v>
      </c>
      <c r="C1467">
        <v>1</v>
      </c>
    </row>
    <row r="1468" spans="1:3" x14ac:dyDescent="0.25">
      <c r="A1468" s="3" t="s">
        <v>143</v>
      </c>
      <c r="B1468" t="s">
        <v>593</v>
      </c>
      <c r="C1468" t="b">
        <v>1</v>
      </c>
    </row>
    <row r="1469" spans="1:3" x14ac:dyDescent="0.25">
      <c r="A1469" s="3" t="s">
        <v>143</v>
      </c>
      <c r="B1469" t="s">
        <v>594</v>
      </c>
      <c r="C1469" t="b">
        <v>1</v>
      </c>
    </row>
    <row r="1470" spans="1:3" x14ac:dyDescent="0.25">
      <c r="A1470" s="3" t="s">
        <v>143</v>
      </c>
      <c r="B1470" t="s">
        <v>595</v>
      </c>
      <c r="C1470" t="b">
        <v>1</v>
      </c>
    </row>
    <row r="1471" spans="1:3" x14ac:dyDescent="0.25">
      <c r="A1471" s="3" t="s">
        <v>143</v>
      </c>
      <c r="B1471" t="s">
        <v>596</v>
      </c>
      <c r="C1471" t="b">
        <v>1</v>
      </c>
    </row>
    <row r="1472" spans="1:3" x14ac:dyDescent="0.25">
      <c r="A1472" s="3" t="s">
        <v>144</v>
      </c>
      <c r="B1472" t="s">
        <v>76</v>
      </c>
      <c r="C1472" t="b">
        <v>0</v>
      </c>
    </row>
    <row r="1473" spans="1:3" x14ac:dyDescent="0.25">
      <c r="A1473" s="3" t="s">
        <v>144</v>
      </c>
      <c r="B1473" t="s">
        <v>77</v>
      </c>
      <c r="C1473" s="3" t="s">
        <v>603</v>
      </c>
    </row>
    <row r="1474" spans="1:3" x14ac:dyDescent="0.25">
      <c r="A1474" s="3" t="s">
        <v>144</v>
      </c>
      <c r="B1474" t="s">
        <v>599</v>
      </c>
      <c r="C1474">
        <v>16.71</v>
      </c>
    </row>
    <row r="1475" spans="1:3" x14ac:dyDescent="0.25">
      <c r="A1475" s="3" t="s">
        <v>144</v>
      </c>
      <c r="B1475" t="s">
        <v>583</v>
      </c>
      <c r="C1475" s="3" t="s">
        <v>584</v>
      </c>
    </row>
    <row r="1476" spans="1:3" x14ac:dyDescent="0.25">
      <c r="A1476" s="3" t="s">
        <v>144</v>
      </c>
      <c r="B1476" t="s">
        <v>586</v>
      </c>
      <c r="C1476">
        <v>6</v>
      </c>
    </row>
    <row r="1477" spans="1:3" x14ac:dyDescent="0.25">
      <c r="A1477" s="3" t="s">
        <v>144</v>
      </c>
      <c r="B1477" t="s">
        <v>587</v>
      </c>
      <c r="C1477">
        <v>8</v>
      </c>
    </row>
    <row r="1478" spans="1:3" x14ac:dyDescent="0.25">
      <c r="A1478" s="3" t="s">
        <v>144</v>
      </c>
      <c r="B1478" t="s">
        <v>588</v>
      </c>
      <c r="C1478" s="3" t="s">
        <v>774</v>
      </c>
    </row>
    <row r="1479" spans="1:3" x14ac:dyDescent="0.25">
      <c r="A1479" s="3" t="s">
        <v>144</v>
      </c>
      <c r="B1479" t="s">
        <v>592</v>
      </c>
      <c r="C1479">
        <v>1</v>
      </c>
    </row>
    <row r="1480" spans="1:3" x14ac:dyDescent="0.25">
      <c r="A1480" s="3" t="s">
        <v>144</v>
      </c>
      <c r="B1480" t="s">
        <v>593</v>
      </c>
      <c r="C1480" t="b">
        <v>1</v>
      </c>
    </row>
    <row r="1481" spans="1:3" x14ac:dyDescent="0.25">
      <c r="A1481" s="3" t="s">
        <v>144</v>
      </c>
      <c r="B1481" t="s">
        <v>594</v>
      </c>
      <c r="C1481" t="b">
        <v>1</v>
      </c>
    </row>
    <row r="1482" spans="1:3" x14ac:dyDescent="0.25">
      <c r="A1482" s="3" t="s">
        <v>144</v>
      </c>
      <c r="B1482" t="s">
        <v>595</v>
      </c>
      <c r="C1482" t="b">
        <v>1</v>
      </c>
    </row>
    <row r="1483" spans="1:3" x14ac:dyDescent="0.25">
      <c r="A1483" s="3" t="s">
        <v>144</v>
      </c>
      <c r="B1483" t="s">
        <v>596</v>
      </c>
      <c r="C1483" t="b">
        <v>1</v>
      </c>
    </row>
    <row r="1484" spans="1:3" x14ac:dyDescent="0.25">
      <c r="A1484" s="3" t="s">
        <v>145</v>
      </c>
      <c r="B1484" t="s">
        <v>76</v>
      </c>
      <c r="C1484" t="b">
        <v>0</v>
      </c>
    </row>
    <row r="1485" spans="1:3" x14ac:dyDescent="0.25">
      <c r="A1485" s="3" t="s">
        <v>145</v>
      </c>
      <c r="B1485" t="s">
        <v>77</v>
      </c>
      <c r="C1485" s="3" t="s">
        <v>607</v>
      </c>
    </row>
    <row r="1486" spans="1:3" x14ac:dyDescent="0.25">
      <c r="A1486" s="3" t="s">
        <v>145</v>
      </c>
      <c r="B1486" t="s">
        <v>599</v>
      </c>
      <c r="C1486">
        <v>21.71</v>
      </c>
    </row>
    <row r="1487" spans="1:3" x14ac:dyDescent="0.25">
      <c r="A1487" s="3" t="s">
        <v>145</v>
      </c>
      <c r="B1487" t="s">
        <v>583</v>
      </c>
      <c r="C1487" s="3" t="s">
        <v>584</v>
      </c>
    </row>
    <row r="1488" spans="1:3" x14ac:dyDescent="0.25">
      <c r="A1488" s="3" t="s">
        <v>145</v>
      </c>
      <c r="B1488" t="s">
        <v>586</v>
      </c>
      <c r="C1488">
        <v>6</v>
      </c>
    </row>
    <row r="1489" spans="1:3" x14ac:dyDescent="0.25">
      <c r="A1489" s="3" t="s">
        <v>145</v>
      </c>
      <c r="B1489" t="s">
        <v>587</v>
      </c>
      <c r="C1489">
        <v>8</v>
      </c>
    </row>
    <row r="1490" spans="1:3" x14ac:dyDescent="0.25">
      <c r="A1490" s="3" t="s">
        <v>145</v>
      </c>
      <c r="B1490" t="s">
        <v>588</v>
      </c>
      <c r="C1490" s="3" t="s">
        <v>774</v>
      </c>
    </row>
    <row r="1491" spans="1:3" x14ac:dyDescent="0.25">
      <c r="A1491" s="3" t="s">
        <v>145</v>
      </c>
      <c r="B1491" t="s">
        <v>592</v>
      </c>
      <c r="C1491">
        <v>1</v>
      </c>
    </row>
    <row r="1492" spans="1:3" x14ac:dyDescent="0.25">
      <c r="A1492" s="3" t="s">
        <v>145</v>
      </c>
      <c r="B1492" t="s">
        <v>593</v>
      </c>
      <c r="C1492" t="b">
        <v>1</v>
      </c>
    </row>
    <row r="1493" spans="1:3" x14ac:dyDescent="0.25">
      <c r="A1493" s="3" t="s">
        <v>145</v>
      </c>
      <c r="B1493" t="s">
        <v>594</v>
      </c>
      <c r="C1493" t="b">
        <v>1</v>
      </c>
    </row>
    <row r="1494" spans="1:3" x14ac:dyDescent="0.25">
      <c r="A1494" s="3" t="s">
        <v>145</v>
      </c>
      <c r="B1494" t="s">
        <v>595</v>
      </c>
      <c r="C1494" t="b">
        <v>1</v>
      </c>
    </row>
    <row r="1495" spans="1:3" x14ac:dyDescent="0.25">
      <c r="A1495" s="3" t="s">
        <v>145</v>
      </c>
      <c r="B1495" t="s">
        <v>596</v>
      </c>
      <c r="C1495" t="b">
        <v>1</v>
      </c>
    </row>
    <row r="1496" spans="1:3" x14ac:dyDescent="0.25">
      <c r="A1496" s="3" t="s">
        <v>146</v>
      </c>
      <c r="B1496" t="s">
        <v>76</v>
      </c>
      <c r="C1496" t="b">
        <v>0</v>
      </c>
    </row>
    <row r="1497" spans="1:3" x14ac:dyDescent="0.25">
      <c r="A1497" s="3" t="s">
        <v>146</v>
      </c>
      <c r="B1497" t="s">
        <v>77</v>
      </c>
      <c r="C1497" s="3" t="s">
        <v>609</v>
      </c>
    </row>
    <row r="1498" spans="1:3" x14ac:dyDescent="0.25">
      <c r="A1498" s="3" t="s">
        <v>146</v>
      </c>
      <c r="B1498" t="s">
        <v>599</v>
      </c>
      <c r="C1498">
        <v>51</v>
      </c>
    </row>
    <row r="1499" spans="1:3" x14ac:dyDescent="0.25">
      <c r="A1499" s="3" t="s">
        <v>146</v>
      </c>
      <c r="B1499" t="s">
        <v>583</v>
      </c>
      <c r="C1499" s="3" t="s">
        <v>584</v>
      </c>
    </row>
    <row r="1500" spans="1:3" x14ac:dyDescent="0.25">
      <c r="A1500" s="3" t="s">
        <v>146</v>
      </c>
      <c r="B1500" t="s">
        <v>586</v>
      </c>
      <c r="C1500">
        <v>6</v>
      </c>
    </row>
    <row r="1501" spans="1:3" x14ac:dyDescent="0.25">
      <c r="A1501" s="3" t="s">
        <v>146</v>
      </c>
      <c r="B1501" t="s">
        <v>587</v>
      </c>
      <c r="C1501">
        <v>8</v>
      </c>
    </row>
    <row r="1502" spans="1:3" x14ac:dyDescent="0.25">
      <c r="A1502" s="3" t="s">
        <v>146</v>
      </c>
      <c r="B1502" t="s">
        <v>588</v>
      </c>
      <c r="C1502" s="3" t="s">
        <v>774</v>
      </c>
    </row>
    <row r="1503" spans="1:3" x14ac:dyDescent="0.25">
      <c r="A1503" s="3" t="s">
        <v>146</v>
      </c>
      <c r="B1503" t="s">
        <v>592</v>
      </c>
      <c r="C1503">
        <v>1</v>
      </c>
    </row>
    <row r="1504" spans="1:3" x14ac:dyDescent="0.25">
      <c r="A1504" s="3" t="s">
        <v>146</v>
      </c>
      <c r="B1504" t="s">
        <v>593</v>
      </c>
      <c r="C1504" t="b">
        <v>1</v>
      </c>
    </row>
    <row r="1505" spans="1:3" x14ac:dyDescent="0.25">
      <c r="A1505" s="3" t="s">
        <v>146</v>
      </c>
      <c r="B1505" t="s">
        <v>594</v>
      </c>
      <c r="C1505" t="b">
        <v>1</v>
      </c>
    </row>
    <row r="1506" spans="1:3" x14ac:dyDescent="0.25">
      <c r="A1506" s="3" t="s">
        <v>146</v>
      </c>
      <c r="B1506" t="s">
        <v>595</v>
      </c>
      <c r="C1506" t="b">
        <v>1</v>
      </c>
    </row>
    <row r="1507" spans="1:3" x14ac:dyDescent="0.25">
      <c r="A1507" s="3" t="s">
        <v>146</v>
      </c>
      <c r="B1507" t="s">
        <v>596</v>
      </c>
      <c r="C1507" t="b">
        <v>1</v>
      </c>
    </row>
    <row r="1508" spans="1:3" x14ac:dyDescent="0.25">
      <c r="A1508" s="3" t="s">
        <v>184</v>
      </c>
      <c r="B1508" t="s">
        <v>76</v>
      </c>
      <c r="C1508" t="b">
        <v>0</v>
      </c>
    </row>
    <row r="1509" spans="1:3" x14ac:dyDescent="0.25">
      <c r="A1509" s="3" t="s">
        <v>184</v>
      </c>
      <c r="B1509" t="s">
        <v>77</v>
      </c>
      <c r="C1509" s="3" t="s">
        <v>610</v>
      </c>
    </row>
    <row r="1510" spans="1:3" x14ac:dyDescent="0.25">
      <c r="A1510" s="3" t="s">
        <v>184</v>
      </c>
      <c r="B1510" t="s">
        <v>599</v>
      </c>
      <c r="C1510">
        <v>10.57</v>
      </c>
    </row>
    <row r="1511" spans="1:3" x14ac:dyDescent="0.25">
      <c r="A1511" s="3" t="s">
        <v>184</v>
      </c>
      <c r="B1511" t="s">
        <v>583</v>
      </c>
      <c r="C1511" s="3" t="s">
        <v>775</v>
      </c>
    </row>
    <row r="1512" spans="1:3" x14ac:dyDescent="0.25">
      <c r="A1512" s="3" t="s">
        <v>80</v>
      </c>
      <c r="B1512" t="s">
        <v>76</v>
      </c>
      <c r="C1512" t="b">
        <v>0</v>
      </c>
    </row>
    <row r="1513" spans="1:3" x14ac:dyDescent="0.25">
      <c r="A1513" s="3" t="s">
        <v>80</v>
      </c>
      <c r="B1513" t="s">
        <v>77</v>
      </c>
      <c r="C1513" s="3" t="s">
        <v>611</v>
      </c>
    </row>
    <row r="1514" spans="1:3" x14ac:dyDescent="0.25">
      <c r="A1514" s="3" t="s">
        <v>80</v>
      </c>
      <c r="B1514" t="s">
        <v>599</v>
      </c>
      <c r="C1514">
        <v>20.14</v>
      </c>
    </row>
    <row r="1515" spans="1:3" x14ac:dyDescent="0.25">
      <c r="A1515" s="3" t="s">
        <v>80</v>
      </c>
      <c r="B1515" t="s">
        <v>583</v>
      </c>
      <c r="C1515" s="3" t="s">
        <v>584</v>
      </c>
    </row>
    <row r="1516" spans="1:3" x14ac:dyDescent="0.25">
      <c r="A1516" s="3" t="s">
        <v>142</v>
      </c>
      <c r="B1516" t="s">
        <v>638</v>
      </c>
      <c r="C1516" s="3" t="s">
        <v>776</v>
      </c>
    </row>
    <row r="1517" spans="1:3" x14ac:dyDescent="0.25">
      <c r="A1517" s="3" t="s">
        <v>142</v>
      </c>
      <c r="B1517" t="s">
        <v>640</v>
      </c>
      <c r="C1517">
        <v>2</v>
      </c>
    </row>
    <row r="1518" spans="1:3" x14ac:dyDescent="0.25">
      <c r="A1518" s="3" t="s">
        <v>142</v>
      </c>
      <c r="B1518" t="s">
        <v>641</v>
      </c>
      <c r="C1518">
        <v>1</v>
      </c>
    </row>
    <row r="1519" spans="1:3" x14ac:dyDescent="0.25">
      <c r="A1519" s="3" t="s">
        <v>142</v>
      </c>
      <c r="B1519" t="s">
        <v>642</v>
      </c>
      <c r="C1519" s="3" t="s">
        <v>777</v>
      </c>
    </row>
    <row r="1520" spans="1:3" x14ac:dyDescent="0.25">
      <c r="A1520" s="3" t="s">
        <v>142</v>
      </c>
      <c r="B1520" t="s">
        <v>645</v>
      </c>
      <c r="C1520">
        <v>65535</v>
      </c>
    </row>
    <row r="1521" spans="1:3" x14ac:dyDescent="0.25">
      <c r="A1521" s="3" t="s">
        <v>52</v>
      </c>
      <c r="B1521" t="s">
        <v>612</v>
      </c>
      <c r="C1521">
        <v>6299648</v>
      </c>
    </row>
    <row r="1522" spans="1:3" x14ac:dyDescent="0.25">
      <c r="A1522" s="3" t="s">
        <v>52</v>
      </c>
      <c r="B1522" t="s">
        <v>613</v>
      </c>
      <c r="C1522" t="b">
        <v>0</v>
      </c>
    </row>
    <row r="1523" spans="1:3" x14ac:dyDescent="0.25">
      <c r="A1523" s="3" t="s">
        <v>52</v>
      </c>
      <c r="B1523" t="s">
        <v>614</v>
      </c>
      <c r="C1523" t="b">
        <v>1</v>
      </c>
    </row>
    <row r="1524" spans="1:3" x14ac:dyDescent="0.25">
      <c r="A1524" s="3" t="s">
        <v>52</v>
      </c>
      <c r="B1524" t="s">
        <v>615</v>
      </c>
      <c r="C1524" t="b">
        <v>1</v>
      </c>
    </row>
    <row r="1525" spans="1:3" x14ac:dyDescent="0.25">
      <c r="A1525" s="3" t="s">
        <v>52</v>
      </c>
      <c r="B1525" t="s">
        <v>616</v>
      </c>
      <c r="C1525">
        <v>0</v>
      </c>
    </row>
    <row r="1526" spans="1:3" x14ac:dyDescent="0.25">
      <c r="A1526" s="3" t="s">
        <v>52</v>
      </c>
      <c r="B1526" t="s">
        <v>617</v>
      </c>
      <c r="C1526">
        <v>-2</v>
      </c>
    </row>
    <row r="1527" spans="1:3" x14ac:dyDescent="0.25">
      <c r="A1527" s="3" t="s">
        <v>52</v>
      </c>
      <c r="B1527" t="s">
        <v>618</v>
      </c>
      <c r="C1527">
        <v>1</v>
      </c>
    </row>
    <row r="1528" spans="1:3" x14ac:dyDescent="0.25">
      <c r="A1528" s="3" t="s">
        <v>52</v>
      </c>
      <c r="B1528" t="s">
        <v>619</v>
      </c>
      <c r="C1528">
        <v>1</v>
      </c>
    </row>
    <row r="1529" spans="1:3" x14ac:dyDescent="0.25">
      <c r="A1529" s="3" t="s">
        <v>52</v>
      </c>
      <c r="B1529" t="s">
        <v>620</v>
      </c>
      <c r="C1529">
        <v>1</v>
      </c>
    </row>
    <row r="1530" spans="1:3" x14ac:dyDescent="0.25">
      <c r="A1530" s="3" t="s">
        <v>52</v>
      </c>
      <c r="B1530" t="s">
        <v>621</v>
      </c>
      <c r="C1530">
        <v>1</v>
      </c>
    </row>
    <row r="1531" spans="1:3" x14ac:dyDescent="0.25">
      <c r="A1531" t="s">
        <v>778</v>
      </c>
    </row>
    <row r="1532" spans="1:3" x14ac:dyDescent="0.25">
      <c r="A1532" t="s">
        <v>779</v>
      </c>
    </row>
    <row r="1533" spans="1:3" x14ac:dyDescent="0.25">
      <c r="A1533" s="3" t="s">
        <v>52</v>
      </c>
      <c r="B1533" t="s">
        <v>74</v>
      </c>
      <c r="C1533" s="3" t="s">
        <v>63</v>
      </c>
    </row>
    <row r="1534" spans="1:3" x14ac:dyDescent="0.25">
      <c r="A1534" s="3" t="s">
        <v>52</v>
      </c>
      <c r="B1534" t="s">
        <v>75</v>
      </c>
      <c r="C1534" t="b">
        <v>0</v>
      </c>
    </row>
    <row r="1535" spans="1:3" x14ac:dyDescent="0.25">
      <c r="A1535" s="3" t="s">
        <v>52</v>
      </c>
      <c r="B1535" t="s">
        <v>576</v>
      </c>
      <c r="C1535" s="3" t="s">
        <v>624</v>
      </c>
    </row>
    <row r="1536" spans="1:3" x14ac:dyDescent="0.25">
      <c r="A1536" s="3" t="s">
        <v>52</v>
      </c>
      <c r="B1536" t="s">
        <v>578</v>
      </c>
      <c r="C1536" t="b">
        <v>0</v>
      </c>
    </row>
    <row r="1537" spans="1:3" x14ac:dyDescent="0.25">
      <c r="A1537" s="3" t="s">
        <v>52</v>
      </c>
      <c r="B1537" t="s">
        <v>579</v>
      </c>
      <c r="C1537" t="b">
        <v>0</v>
      </c>
    </row>
    <row r="1538" spans="1:3" x14ac:dyDescent="0.25">
      <c r="A1538" s="3" t="s">
        <v>52</v>
      </c>
      <c r="B1538" t="s">
        <v>580</v>
      </c>
      <c r="C1538" t="b">
        <v>0</v>
      </c>
    </row>
    <row r="1539" spans="1:3" x14ac:dyDescent="0.25">
      <c r="A1539" s="3" t="s">
        <v>52</v>
      </c>
      <c r="B1539" t="s">
        <v>581</v>
      </c>
      <c r="C1539" t="b">
        <v>0</v>
      </c>
    </row>
    <row r="1540" spans="1:3" x14ac:dyDescent="0.25">
      <c r="A1540" s="3" t="s">
        <v>48</v>
      </c>
      <c r="B1540" t="s">
        <v>76</v>
      </c>
      <c r="C1540" t="b">
        <v>1</v>
      </c>
    </row>
    <row r="1541" spans="1:3" x14ac:dyDescent="0.25">
      <c r="A1541" s="3" t="s">
        <v>48</v>
      </c>
      <c r="B1541" t="s">
        <v>77</v>
      </c>
      <c r="C1541" s="3" t="s">
        <v>582</v>
      </c>
    </row>
    <row r="1542" spans="1:3" x14ac:dyDescent="0.25">
      <c r="A1542" s="3" t="s">
        <v>48</v>
      </c>
      <c r="B1542" t="s">
        <v>583</v>
      </c>
      <c r="C1542" s="3" t="s">
        <v>584</v>
      </c>
    </row>
    <row r="1543" spans="1:3" x14ac:dyDescent="0.25">
      <c r="A1543" s="3" t="s">
        <v>3</v>
      </c>
      <c r="B1543" t="s">
        <v>76</v>
      </c>
      <c r="C1543" t="b">
        <v>1</v>
      </c>
    </row>
    <row r="1544" spans="1:3" x14ac:dyDescent="0.25">
      <c r="A1544" s="3" t="s">
        <v>3</v>
      </c>
      <c r="B1544" t="s">
        <v>77</v>
      </c>
      <c r="C1544" s="3" t="s">
        <v>585</v>
      </c>
    </row>
    <row r="1545" spans="1:3" x14ac:dyDescent="0.25">
      <c r="A1545" s="3" t="s">
        <v>3</v>
      </c>
      <c r="B1545" t="s">
        <v>583</v>
      </c>
      <c r="C1545" s="3" t="s">
        <v>584</v>
      </c>
    </row>
    <row r="1546" spans="1:3" x14ac:dyDescent="0.25">
      <c r="A1546" s="3" t="s">
        <v>8</v>
      </c>
      <c r="B1546" t="s">
        <v>76</v>
      </c>
      <c r="C1546" t="b">
        <v>1</v>
      </c>
    </row>
    <row r="1547" spans="1:3" x14ac:dyDescent="0.25">
      <c r="A1547" s="3" t="s">
        <v>8</v>
      </c>
      <c r="B1547" t="s">
        <v>77</v>
      </c>
      <c r="C1547" s="3" t="s">
        <v>597</v>
      </c>
    </row>
    <row r="1548" spans="1:3" x14ac:dyDescent="0.25">
      <c r="A1548" s="3" t="s">
        <v>8</v>
      </c>
      <c r="B1548" t="s">
        <v>583</v>
      </c>
      <c r="C1548" s="3" t="s">
        <v>584</v>
      </c>
    </row>
    <row r="1549" spans="1:3" x14ac:dyDescent="0.25">
      <c r="A1549" s="3" t="s">
        <v>4</v>
      </c>
      <c r="B1549" t="s">
        <v>76</v>
      </c>
      <c r="C1549" t="b">
        <v>1</v>
      </c>
    </row>
    <row r="1550" spans="1:3" x14ac:dyDescent="0.25">
      <c r="A1550" s="3" t="s">
        <v>4</v>
      </c>
      <c r="B1550" t="s">
        <v>77</v>
      </c>
      <c r="C1550" s="3" t="s">
        <v>598</v>
      </c>
    </row>
    <row r="1551" spans="1:3" x14ac:dyDescent="0.25">
      <c r="A1551" s="3" t="s">
        <v>4</v>
      </c>
      <c r="B1551" t="s">
        <v>583</v>
      </c>
      <c r="C1551" s="3" t="s">
        <v>584</v>
      </c>
    </row>
    <row r="1552" spans="1:3" x14ac:dyDescent="0.25">
      <c r="A1552" s="3" t="s">
        <v>5</v>
      </c>
      <c r="B1552" t="s">
        <v>76</v>
      </c>
      <c r="C1552" t="b">
        <v>1</v>
      </c>
    </row>
    <row r="1553" spans="1:3" x14ac:dyDescent="0.25">
      <c r="A1553" s="3" t="s">
        <v>5</v>
      </c>
      <c r="B1553" t="s">
        <v>77</v>
      </c>
      <c r="C1553" s="3" t="s">
        <v>600</v>
      </c>
    </row>
    <row r="1554" spans="1:3" x14ac:dyDescent="0.25">
      <c r="A1554" s="3" t="s">
        <v>5</v>
      </c>
      <c r="B1554" t="s">
        <v>583</v>
      </c>
      <c r="C1554" s="3" t="s">
        <v>584</v>
      </c>
    </row>
    <row r="1555" spans="1:3" x14ac:dyDescent="0.25">
      <c r="A1555" s="3" t="s">
        <v>1</v>
      </c>
      <c r="B1555" t="s">
        <v>76</v>
      </c>
      <c r="C1555" t="b">
        <v>1</v>
      </c>
    </row>
    <row r="1556" spans="1:3" x14ac:dyDescent="0.25">
      <c r="A1556" s="3" t="s">
        <v>1</v>
      </c>
      <c r="B1556" t="s">
        <v>77</v>
      </c>
      <c r="C1556" s="3" t="s">
        <v>603</v>
      </c>
    </row>
    <row r="1557" spans="1:3" x14ac:dyDescent="0.25">
      <c r="A1557" s="3" t="s">
        <v>1</v>
      </c>
      <c r="B1557" t="s">
        <v>583</v>
      </c>
      <c r="C1557" s="3" t="s">
        <v>584</v>
      </c>
    </row>
    <row r="1558" spans="1:3" x14ac:dyDescent="0.25">
      <c r="A1558" s="3" t="s">
        <v>183</v>
      </c>
      <c r="B1558" t="s">
        <v>76</v>
      </c>
      <c r="C1558" t="b">
        <v>0</v>
      </c>
    </row>
    <row r="1559" spans="1:3" x14ac:dyDescent="0.25">
      <c r="A1559" s="3" t="s">
        <v>183</v>
      </c>
      <c r="B1559" t="s">
        <v>77</v>
      </c>
      <c r="C1559" s="3" t="s">
        <v>607</v>
      </c>
    </row>
    <row r="1560" spans="1:3" x14ac:dyDescent="0.25">
      <c r="A1560" s="3" t="s">
        <v>183</v>
      </c>
      <c r="B1560" t="s">
        <v>599</v>
      </c>
      <c r="C1560">
        <v>8.43</v>
      </c>
    </row>
    <row r="1561" spans="1:3" x14ac:dyDescent="0.25">
      <c r="A1561" s="3" t="s">
        <v>183</v>
      </c>
      <c r="B1561" t="s">
        <v>583</v>
      </c>
      <c r="C1561" s="3" t="s">
        <v>780</v>
      </c>
    </row>
    <row r="1562" spans="1:3" x14ac:dyDescent="0.25">
      <c r="A1562" s="3" t="s">
        <v>69</v>
      </c>
      <c r="B1562" t="s">
        <v>76</v>
      </c>
      <c r="C1562" t="b">
        <v>0</v>
      </c>
    </row>
    <row r="1563" spans="1:3" x14ac:dyDescent="0.25">
      <c r="A1563" s="3" t="s">
        <v>69</v>
      </c>
      <c r="B1563" t="s">
        <v>77</v>
      </c>
      <c r="C1563" s="3" t="s">
        <v>609</v>
      </c>
    </row>
    <row r="1564" spans="1:3" x14ac:dyDescent="0.25">
      <c r="A1564" s="3" t="s">
        <v>69</v>
      </c>
      <c r="B1564" t="s">
        <v>599</v>
      </c>
      <c r="C1564">
        <v>69.290000000000006</v>
      </c>
    </row>
    <row r="1565" spans="1:3" x14ac:dyDescent="0.25">
      <c r="A1565" s="3" t="s">
        <v>69</v>
      </c>
      <c r="B1565" t="s">
        <v>583</v>
      </c>
      <c r="C1565" s="3" t="s">
        <v>584</v>
      </c>
    </row>
    <row r="1566" spans="1:3" x14ac:dyDescent="0.25">
      <c r="A1566" s="3" t="s">
        <v>70</v>
      </c>
      <c r="B1566" t="s">
        <v>76</v>
      </c>
      <c r="C1566" t="b">
        <v>0</v>
      </c>
    </row>
    <row r="1567" spans="1:3" x14ac:dyDescent="0.25">
      <c r="A1567" s="3" t="s">
        <v>70</v>
      </c>
      <c r="B1567" t="s">
        <v>77</v>
      </c>
      <c r="C1567" s="3" t="s">
        <v>610</v>
      </c>
    </row>
    <row r="1568" spans="1:3" x14ac:dyDescent="0.25">
      <c r="A1568" s="3" t="s">
        <v>70</v>
      </c>
      <c r="B1568" t="s">
        <v>599</v>
      </c>
      <c r="C1568">
        <v>11.29</v>
      </c>
    </row>
    <row r="1569" spans="1:3" x14ac:dyDescent="0.25">
      <c r="A1569" s="3" t="s">
        <v>70</v>
      </c>
      <c r="B1569" t="s">
        <v>583</v>
      </c>
      <c r="C1569" s="3" t="s">
        <v>781</v>
      </c>
    </row>
    <row r="1570" spans="1:3" x14ac:dyDescent="0.25">
      <c r="A1570" s="3" t="s">
        <v>48</v>
      </c>
      <c r="B1570" t="s">
        <v>637</v>
      </c>
      <c r="C1570" t="b">
        <v>1</v>
      </c>
    </row>
    <row r="1571" spans="1:3" x14ac:dyDescent="0.25">
      <c r="A1571" s="3" t="s">
        <v>48</v>
      </c>
      <c r="B1571" t="s">
        <v>638</v>
      </c>
      <c r="C1571" s="3" t="s">
        <v>782</v>
      </c>
    </row>
    <row r="1572" spans="1:3" x14ac:dyDescent="0.25">
      <c r="A1572" s="3" t="s">
        <v>48</v>
      </c>
      <c r="B1572" t="s">
        <v>640</v>
      </c>
      <c r="C1572">
        <v>2</v>
      </c>
    </row>
    <row r="1573" spans="1:3" x14ac:dyDescent="0.25">
      <c r="A1573" s="3" t="s">
        <v>48</v>
      </c>
      <c r="B1573" t="s">
        <v>641</v>
      </c>
      <c r="C1573">
        <v>3</v>
      </c>
    </row>
    <row r="1574" spans="1:3" x14ac:dyDescent="0.25">
      <c r="A1574" s="3" t="s">
        <v>48</v>
      </c>
      <c r="B1574" t="s">
        <v>642</v>
      </c>
      <c r="C1574" s="3" t="s">
        <v>783</v>
      </c>
    </row>
    <row r="1575" spans="1:3" x14ac:dyDescent="0.25">
      <c r="A1575" s="3" t="s">
        <v>48</v>
      </c>
      <c r="B1575" t="s">
        <v>644</v>
      </c>
      <c r="C1575" t="b">
        <v>1</v>
      </c>
    </row>
    <row r="1576" spans="1:3" x14ac:dyDescent="0.25">
      <c r="A1576" s="3" t="s">
        <v>48</v>
      </c>
      <c r="B1576" t="s">
        <v>645</v>
      </c>
      <c r="C1576">
        <v>14136213</v>
      </c>
    </row>
    <row r="1577" spans="1:3" x14ac:dyDescent="0.25">
      <c r="A1577" s="3" t="s">
        <v>48</v>
      </c>
      <c r="B1577" t="s">
        <v>646</v>
      </c>
      <c r="C1577">
        <v>5</v>
      </c>
    </row>
    <row r="1578" spans="1:3" x14ac:dyDescent="0.25">
      <c r="A1578" s="3" t="s">
        <v>48</v>
      </c>
      <c r="B1578" t="s">
        <v>647</v>
      </c>
      <c r="C1578">
        <v>0.39991454817346722</v>
      </c>
    </row>
    <row r="1579" spans="1:3" x14ac:dyDescent="0.25">
      <c r="A1579" s="3" t="s">
        <v>48</v>
      </c>
      <c r="B1579" t="s">
        <v>648</v>
      </c>
      <c r="C1579" t="b">
        <v>1</v>
      </c>
    </row>
    <row r="1580" spans="1:3" x14ac:dyDescent="0.25">
      <c r="A1580" s="3" t="s">
        <v>48</v>
      </c>
      <c r="B1580" t="s">
        <v>649</v>
      </c>
      <c r="C1580" s="3" t="s">
        <v>782</v>
      </c>
    </row>
    <row r="1581" spans="1:3" x14ac:dyDescent="0.25">
      <c r="A1581" s="3" t="s">
        <v>48</v>
      </c>
      <c r="B1581" t="s">
        <v>650</v>
      </c>
      <c r="C1581">
        <v>2</v>
      </c>
    </row>
    <row r="1582" spans="1:3" x14ac:dyDescent="0.25">
      <c r="A1582" s="3" t="s">
        <v>48</v>
      </c>
      <c r="B1582" t="s">
        <v>651</v>
      </c>
      <c r="C1582">
        <v>4</v>
      </c>
    </row>
    <row r="1583" spans="1:3" x14ac:dyDescent="0.25">
      <c r="A1583" s="3" t="s">
        <v>48</v>
      </c>
      <c r="B1583" t="s">
        <v>652</v>
      </c>
      <c r="C1583" s="3" t="s">
        <v>784</v>
      </c>
    </row>
    <row r="1584" spans="1:3" x14ac:dyDescent="0.25">
      <c r="A1584" s="3" t="s">
        <v>48</v>
      </c>
      <c r="B1584" t="s">
        <v>654</v>
      </c>
      <c r="C1584" t="b">
        <v>1</v>
      </c>
    </row>
    <row r="1585" spans="1:3" x14ac:dyDescent="0.25">
      <c r="A1585" s="3" t="s">
        <v>48</v>
      </c>
      <c r="B1585" t="s">
        <v>655</v>
      </c>
      <c r="C1585">
        <v>16777215</v>
      </c>
    </row>
    <row r="1586" spans="1:3" x14ac:dyDescent="0.25">
      <c r="A1586" s="3" t="s">
        <v>48</v>
      </c>
      <c r="B1586" t="s">
        <v>656</v>
      </c>
      <c r="C1586">
        <v>1</v>
      </c>
    </row>
    <row r="1587" spans="1:3" x14ac:dyDescent="0.25">
      <c r="A1587" s="3" t="s">
        <v>48</v>
      </c>
      <c r="B1587" t="s">
        <v>657</v>
      </c>
      <c r="C1587">
        <v>0</v>
      </c>
    </row>
    <row r="1588" spans="1:3" x14ac:dyDescent="0.25">
      <c r="A1588" s="3" t="s">
        <v>48</v>
      </c>
      <c r="B1588" t="s">
        <v>658</v>
      </c>
      <c r="C1588">
        <v>6299648</v>
      </c>
    </row>
    <row r="1589" spans="1:3" x14ac:dyDescent="0.25">
      <c r="A1589" s="3" t="s">
        <v>52</v>
      </c>
      <c r="B1589" t="s">
        <v>612</v>
      </c>
      <c r="C1589">
        <v>6299648</v>
      </c>
    </row>
    <row r="1590" spans="1:3" x14ac:dyDescent="0.25">
      <c r="A1590" s="3" t="s">
        <v>52</v>
      </c>
      <c r="B1590" t="s">
        <v>613</v>
      </c>
      <c r="C1590" t="b">
        <v>0</v>
      </c>
    </row>
    <row r="1591" spans="1:3" x14ac:dyDescent="0.25">
      <c r="A1591" s="3" t="s">
        <v>52</v>
      </c>
      <c r="B1591" t="s">
        <v>614</v>
      </c>
      <c r="C1591" t="b">
        <v>1</v>
      </c>
    </row>
    <row r="1592" spans="1:3" x14ac:dyDescent="0.25">
      <c r="A1592" s="3" t="s">
        <v>52</v>
      </c>
      <c r="B1592" t="s">
        <v>615</v>
      </c>
      <c r="C1592" t="b">
        <v>1</v>
      </c>
    </row>
    <row r="1593" spans="1:3" x14ac:dyDescent="0.25">
      <c r="A1593" s="3" t="s">
        <v>52</v>
      </c>
      <c r="B1593" t="s">
        <v>616</v>
      </c>
      <c r="C1593">
        <v>0</v>
      </c>
    </row>
    <row r="1594" spans="1:3" x14ac:dyDescent="0.25">
      <c r="A1594" s="3" t="s">
        <v>52</v>
      </c>
      <c r="B1594" t="s">
        <v>617</v>
      </c>
      <c r="C1594">
        <v>-2</v>
      </c>
    </row>
    <row r="1595" spans="1:3" x14ac:dyDescent="0.25">
      <c r="A1595" s="3" t="s">
        <v>52</v>
      </c>
      <c r="B1595" t="s">
        <v>618</v>
      </c>
      <c r="C1595">
        <v>1</v>
      </c>
    </row>
    <row r="1596" spans="1:3" x14ac:dyDescent="0.25">
      <c r="A1596" s="3" t="s">
        <v>52</v>
      </c>
      <c r="B1596" t="s">
        <v>619</v>
      </c>
      <c r="C1596">
        <v>1</v>
      </c>
    </row>
    <row r="1597" spans="1:3" x14ac:dyDescent="0.25">
      <c r="A1597" s="3" t="s">
        <v>52</v>
      </c>
      <c r="B1597" t="s">
        <v>620</v>
      </c>
      <c r="C1597">
        <v>1</v>
      </c>
    </row>
    <row r="1598" spans="1:3" x14ac:dyDescent="0.25">
      <c r="A1598" s="3" t="s">
        <v>52</v>
      </c>
      <c r="B1598" t="s">
        <v>621</v>
      </c>
      <c r="C1598">
        <v>1</v>
      </c>
    </row>
    <row r="1599" spans="1:3" x14ac:dyDescent="0.25">
      <c r="A1599" t="s">
        <v>785</v>
      </c>
    </row>
    <row r="1600" spans="1:3" x14ac:dyDescent="0.25">
      <c r="A1600" t="s">
        <v>786</v>
      </c>
    </row>
    <row r="1601" spans="1:3" x14ac:dyDescent="0.25">
      <c r="A1601" s="3" t="s">
        <v>52</v>
      </c>
      <c r="B1601" t="s">
        <v>74</v>
      </c>
      <c r="C1601" s="3" t="s">
        <v>222</v>
      </c>
    </row>
    <row r="1602" spans="1:3" x14ac:dyDescent="0.25">
      <c r="A1602" s="3" t="s">
        <v>52</v>
      </c>
      <c r="B1602" t="s">
        <v>75</v>
      </c>
      <c r="C1602" t="b">
        <v>0</v>
      </c>
    </row>
    <row r="1603" spans="1:3" x14ac:dyDescent="0.25">
      <c r="A1603" s="3" t="s">
        <v>52</v>
      </c>
      <c r="B1603" t="s">
        <v>576</v>
      </c>
      <c r="C1603" s="3" t="s">
        <v>624</v>
      </c>
    </row>
    <row r="1604" spans="1:3" x14ac:dyDescent="0.25">
      <c r="A1604" s="3" t="s">
        <v>52</v>
      </c>
      <c r="B1604" t="s">
        <v>578</v>
      </c>
      <c r="C1604" t="b">
        <v>0</v>
      </c>
    </row>
    <row r="1605" spans="1:3" x14ac:dyDescent="0.25">
      <c r="A1605" s="3" t="s">
        <v>52</v>
      </c>
      <c r="B1605" t="s">
        <v>579</v>
      </c>
      <c r="C1605" t="b">
        <v>0</v>
      </c>
    </row>
    <row r="1606" spans="1:3" x14ac:dyDescent="0.25">
      <c r="A1606" s="3" t="s">
        <v>52</v>
      </c>
      <c r="B1606" t="s">
        <v>580</v>
      </c>
      <c r="C1606" t="b">
        <v>0</v>
      </c>
    </row>
    <row r="1607" spans="1:3" x14ac:dyDescent="0.25">
      <c r="A1607" s="3" t="s">
        <v>52</v>
      </c>
      <c r="B1607" t="s">
        <v>581</v>
      </c>
      <c r="C1607" t="b">
        <v>0</v>
      </c>
    </row>
    <row r="1608" spans="1:3" x14ac:dyDescent="0.25">
      <c r="A1608" s="3" t="s">
        <v>48</v>
      </c>
      <c r="B1608" t="s">
        <v>76</v>
      </c>
      <c r="C1608" t="b">
        <v>1</v>
      </c>
    </row>
    <row r="1609" spans="1:3" x14ac:dyDescent="0.25">
      <c r="A1609" s="3" t="s">
        <v>48</v>
      </c>
      <c r="B1609" t="s">
        <v>77</v>
      </c>
      <c r="C1609" s="3" t="s">
        <v>582</v>
      </c>
    </row>
    <row r="1610" spans="1:3" x14ac:dyDescent="0.25">
      <c r="A1610" s="3" t="s">
        <v>48</v>
      </c>
      <c r="B1610" t="s">
        <v>583</v>
      </c>
      <c r="C1610" s="3" t="s">
        <v>584</v>
      </c>
    </row>
    <row r="1611" spans="1:3" x14ac:dyDescent="0.25">
      <c r="A1611" s="3" t="s">
        <v>3</v>
      </c>
      <c r="B1611" t="s">
        <v>76</v>
      </c>
      <c r="C1611" t="b">
        <v>0</v>
      </c>
    </row>
    <row r="1612" spans="1:3" x14ac:dyDescent="0.25">
      <c r="A1612" s="3" t="s">
        <v>3</v>
      </c>
      <c r="B1612" t="s">
        <v>77</v>
      </c>
      <c r="C1612" s="3" t="s">
        <v>585</v>
      </c>
    </row>
    <row r="1613" spans="1:3" x14ac:dyDescent="0.25">
      <c r="A1613" s="3" t="s">
        <v>3</v>
      </c>
      <c r="B1613" t="s">
        <v>599</v>
      </c>
      <c r="C1613">
        <v>4.29</v>
      </c>
    </row>
    <row r="1614" spans="1:3" x14ac:dyDescent="0.25">
      <c r="A1614" s="3" t="s">
        <v>3</v>
      </c>
      <c r="B1614" t="s">
        <v>583</v>
      </c>
      <c r="C1614" s="3" t="s">
        <v>584</v>
      </c>
    </row>
    <row r="1615" spans="1:3" x14ac:dyDescent="0.25">
      <c r="A1615" s="3" t="s">
        <v>3</v>
      </c>
      <c r="B1615" t="s">
        <v>586</v>
      </c>
      <c r="C1615">
        <v>1</v>
      </c>
    </row>
    <row r="1616" spans="1:3" x14ac:dyDescent="0.25">
      <c r="A1616" s="3" t="s">
        <v>3</v>
      </c>
      <c r="B1616" t="s">
        <v>587</v>
      </c>
      <c r="C1616">
        <v>1</v>
      </c>
    </row>
    <row r="1617" spans="1:3" x14ac:dyDescent="0.25">
      <c r="A1617" s="3" t="s">
        <v>3</v>
      </c>
      <c r="B1617" t="s">
        <v>588</v>
      </c>
      <c r="C1617" s="3" t="s">
        <v>589</v>
      </c>
    </row>
    <row r="1618" spans="1:3" x14ac:dyDescent="0.25">
      <c r="A1618" s="3" t="s">
        <v>3</v>
      </c>
      <c r="B1618" t="s">
        <v>590</v>
      </c>
      <c r="C1618" s="3" t="s">
        <v>591</v>
      </c>
    </row>
    <row r="1619" spans="1:3" x14ac:dyDescent="0.25">
      <c r="A1619" s="3" t="s">
        <v>3</v>
      </c>
      <c r="B1619" t="s">
        <v>592</v>
      </c>
      <c r="C1619">
        <v>1</v>
      </c>
    </row>
    <row r="1620" spans="1:3" x14ac:dyDescent="0.25">
      <c r="A1620" s="3" t="s">
        <v>3</v>
      </c>
      <c r="B1620" t="s">
        <v>593</v>
      </c>
      <c r="C1620" t="b">
        <v>1</v>
      </c>
    </row>
    <row r="1621" spans="1:3" x14ac:dyDescent="0.25">
      <c r="A1621" s="3" t="s">
        <v>3</v>
      </c>
      <c r="B1621" t="s">
        <v>594</v>
      </c>
      <c r="C1621" t="b">
        <v>1</v>
      </c>
    </row>
    <row r="1622" spans="1:3" x14ac:dyDescent="0.25">
      <c r="A1622" s="3" t="s">
        <v>3</v>
      </c>
      <c r="B1622" t="s">
        <v>595</v>
      </c>
      <c r="C1622" t="b">
        <v>1</v>
      </c>
    </row>
    <row r="1623" spans="1:3" x14ac:dyDescent="0.25">
      <c r="A1623" s="3" t="s">
        <v>3</v>
      </c>
      <c r="B1623" t="s">
        <v>596</v>
      </c>
      <c r="C1623" t="b">
        <v>1</v>
      </c>
    </row>
    <row r="1624" spans="1:3" x14ac:dyDescent="0.25">
      <c r="A1624" s="3" t="s">
        <v>300</v>
      </c>
      <c r="B1624" t="s">
        <v>76</v>
      </c>
      <c r="C1624" t="b">
        <v>0</v>
      </c>
    </row>
    <row r="1625" spans="1:3" x14ac:dyDescent="0.25">
      <c r="A1625" s="3" t="s">
        <v>300</v>
      </c>
      <c r="B1625" t="s">
        <v>77</v>
      </c>
      <c r="C1625" s="3" t="s">
        <v>597</v>
      </c>
    </row>
    <row r="1626" spans="1:3" x14ac:dyDescent="0.25">
      <c r="A1626" s="3" t="s">
        <v>300</v>
      </c>
      <c r="B1626" t="s">
        <v>599</v>
      </c>
      <c r="C1626">
        <v>14.14</v>
      </c>
    </row>
    <row r="1627" spans="1:3" x14ac:dyDescent="0.25">
      <c r="A1627" s="3" t="s">
        <v>300</v>
      </c>
      <c r="B1627" t="s">
        <v>583</v>
      </c>
      <c r="C1627" s="3" t="s">
        <v>604</v>
      </c>
    </row>
    <row r="1628" spans="1:3" x14ac:dyDescent="0.25">
      <c r="A1628" s="3" t="s">
        <v>300</v>
      </c>
      <c r="B1628" t="s">
        <v>586</v>
      </c>
      <c r="C1628">
        <v>4</v>
      </c>
    </row>
    <row r="1629" spans="1:3" x14ac:dyDescent="0.25">
      <c r="A1629" s="3" t="s">
        <v>300</v>
      </c>
      <c r="B1629" t="s">
        <v>587</v>
      </c>
      <c r="C1629">
        <v>5</v>
      </c>
    </row>
    <row r="1630" spans="1:3" x14ac:dyDescent="0.25">
      <c r="A1630" s="3" t="s">
        <v>300</v>
      </c>
      <c r="B1630" t="s">
        <v>588</v>
      </c>
      <c r="C1630" s="3" t="s">
        <v>606</v>
      </c>
    </row>
    <row r="1631" spans="1:3" x14ac:dyDescent="0.25">
      <c r="A1631" s="3" t="s">
        <v>300</v>
      </c>
      <c r="B1631" t="s">
        <v>592</v>
      </c>
      <c r="C1631">
        <v>2</v>
      </c>
    </row>
    <row r="1632" spans="1:3" x14ac:dyDescent="0.25">
      <c r="A1632" s="3" t="s">
        <v>300</v>
      </c>
      <c r="B1632" t="s">
        <v>593</v>
      </c>
      <c r="C1632" t="b">
        <v>1</v>
      </c>
    </row>
    <row r="1633" spans="1:3" x14ac:dyDescent="0.25">
      <c r="A1633" s="3" t="s">
        <v>300</v>
      </c>
      <c r="B1633" t="s">
        <v>594</v>
      </c>
      <c r="C1633" t="b">
        <v>1</v>
      </c>
    </row>
    <row r="1634" spans="1:3" x14ac:dyDescent="0.25">
      <c r="A1634" s="3" t="s">
        <v>300</v>
      </c>
      <c r="B1634" t="s">
        <v>811</v>
      </c>
      <c r="C1634" s="3" t="s">
        <v>1162</v>
      </c>
    </row>
    <row r="1635" spans="1:3" x14ac:dyDescent="0.25">
      <c r="A1635" s="3" t="s">
        <v>300</v>
      </c>
      <c r="B1635" t="s">
        <v>813</v>
      </c>
      <c r="C1635" s="3" t="s">
        <v>1166</v>
      </c>
    </row>
    <row r="1636" spans="1:3" x14ac:dyDescent="0.25">
      <c r="A1636" s="3" t="s">
        <v>300</v>
      </c>
      <c r="B1636" t="s">
        <v>595</v>
      </c>
      <c r="C1636" t="b">
        <v>1</v>
      </c>
    </row>
    <row r="1637" spans="1:3" x14ac:dyDescent="0.25">
      <c r="A1637" s="3" t="s">
        <v>300</v>
      </c>
      <c r="B1637" t="s">
        <v>596</v>
      </c>
      <c r="C1637" t="b">
        <v>1</v>
      </c>
    </row>
    <row r="1638" spans="1:3" x14ac:dyDescent="0.25">
      <c r="A1638" s="3" t="s">
        <v>112</v>
      </c>
      <c r="B1638" t="s">
        <v>76</v>
      </c>
      <c r="C1638" t="b">
        <v>0</v>
      </c>
    </row>
    <row r="1639" spans="1:3" x14ac:dyDescent="0.25">
      <c r="A1639" s="3" t="s">
        <v>112</v>
      </c>
      <c r="B1639" t="s">
        <v>77</v>
      </c>
      <c r="C1639" s="3" t="s">
        <v>598</v>
      </c>
    </row>
    <row r="1640" spans="1:3" x14ac:dyDescent="0.25">
      <c r="A1640" s="3" t="s">
        <v>112</v>
      </c>
      <c r="B1640" t="s">
        <v>599</v>
      </c>
      <c r="C1640">
        <v>12.29</v>
      </c>
    </row>
    <row r="1641" spans="1:3" x14ac:dyDescent="0.25">
      <c r="A1641" s="3" t="s">
        <v>112</v>
      </c>
      <c r="B1641" t="s">
        <v>583</v>
      </c>
      <c r="C1641" s="3" t="s">
        <v>604</v>
      </c>
    </row>
    <row r="1642" spans="1:3" x14ac:dyDescent="0.25">
      <c r="A1642" s="3" t="s">
        <v>112</v>
      </c>
      <c r="B1642" t="s">
        <v>586</v>
      </c>
      <c r="C1642">
        <v>4</v>
      </c>
    </row>
    <row r="1643" spans="1:3" x14ac:dyDescent="0.25">
      <c r="A1643" s="3" t="s">
        <v>112</v>
      </c>
      <c r="B1643" t="s">
        <v>587</v>
      </c>
      <c r="C1643">
        <v>5</v>
      </c>
    </row>
    <row r="1644" spans="1:3" x14ac:dyDescent="0.25">
      <c r="A1644" s="3" t="s">
        <v>112</v>
      </c>
      <c r="B1644" t="s">
        <v>588</v>
      </c>
      <c r="C1644" s="3" t="s">
        <v>606</v>
      </c>
    </row>
    <row r="1645" spans="1:3" x14ac:dyDescent="0.25">
      <c r="A1645" s="3" t="s">
        <v>112</v>
      </c>
      <c r="B1645" t="s">
        <v>592</v>
      </c>
      <c r="C1645">
        <v>2</v>
      </c>
    </row>
    <row r="1646" spans="1:3" x14ac:dyDescent="0.25">
      <c r="A1646" s="3" t="s">
        <v>112</v>
      </c>
      <c r="B1646" t="s">
        <v>593</v>
      </c>
      <c r="C1646" t="b">
        <v>1</v>
      </c>
    </row>
    <row r="1647" spans="1:3" x14ac:dyDescent="0.25">
      <c r="A1647" s="3" t="s">
        <v>112</v>
      </c>
      <c r="B1647" t="s">
        <v>594</v>
      </c>
      <c r="C1647" t="b">
        <v>1</v>
      </c>
    </row>
    <row r="1648" spans="1:3" x14ac:dyDescent="0.25">
      <c r="A1648" s="3" t="s">
        <v>112</v>
      </c>
      <c r="B1648" t="s">
        <v>811</v>
      </c>
      <c r="C1648" s="3" t="s">
        <v>1162</v>
      </c>
    </row>
    <row r="1649" spans="1:3" x14ac:dyDescent="0.25">
      <c r="A1649" s="3" t="s">
        <v>112</v>
      </c>
      <c r="B1649" t="s">
        <v>813</v>
      </c>
      <c r="C1649" s="3" t="s">
        <v>1166</v>
      </c>
    </row>
    <row r="1650" spans="1:3" x14ac:dyDescent="0.25">
      <c r="A1650" s="3" t="s">
        <v>112</v>
      </c>
      <c r="B1650" t="s">
        <v>595</v>
      </c>
      <c r="C1650" t="b">
        <v>1</v>
      </c>
    </row>
    <row r="1651" spans="1:3" x14ac:dyDescent="0.25">
      <c r="A1651" s="3" t="s">
        <v>112</v>
      </c>
      <c r="B1651" t="s">
        <v>596</v>
      </c>
      <c r="C1651" t="b">
        <v>1</v>
      </c>
    </row>
    <row r="1652" spans="1:3" x14ac:dyDescent="0.25">
      <c r="A1652" s="3" t="s">
        <v>115</v>
      </c>
      <c r="B1652" t="s">
        <v>76</v>
      </c>
      <c r="C1652" t="b">
        <v>0</v>
      </c>
    </row>
    <row r="1653" spans="1:3" x14ac:dyDescent="0.25">
      <c r="A1653" s="3" t="s">
        <v>115</v>
      </c>
      <c r="B1653" t="s">
        <v>77</v>
      </c>
      <c r="C1653" s="3" t="s">
        <v>600</v>
      </c>
    </row>
    <row r="1654" spans="1:3" x14ac:dyDescent="0.25">
      <c r="A1654" s="3" t="s">
        <v>115</v>
      </c>
      <c r="B1654" t="s">
        <v>599</v>
      </c>
      <c r="C1654">
        <v>15.57</v>
      </c>
    </row>
    <row r="1655" spans="1:3" x14ac:dyDescent="0.25">
      <c r="A1655" s="3" t="s">
        <v>115</v>
      </c>
      <c r="B1655" t="s">
        <v>583</v>
      </c>
      <c r="C1655" s="3" t="s">
        <v>780</v>
      </c>
    </row>
    <row r="1656" spans="1:3" x14ac:dyDescent="0.25">
      <c r="A1656" s="3" t="s">
        <v>115</v>
      </c>
      <c r="B1656" t="s">
        <v>586</v>
      </c>
      <c r="C1656">
        <v>6</v>
      </c>
    </row>
    <row r="1657" spans="1:3" x14ac:dyDescent="0.25">
      <c r="A1657" s="3" t="s">
        <v>115</v>
      </c>
      <c r="B1657" t="s">
        <v>587</v>
      </c>
      <c r="C1657">
        <v>8</v>
      </c>
    </row>
    <row r="1658" spans="1:3" x14ac:dyDescent="0.25">
      <c r="A1658" s="3" t="s">
        <v>115</v>
      </c>
      <c r="B1658" t="s">
        <v>588</v>
      </c>
      <c r="C1658" s="3" t="s">
        <v>608</v>
      </c>
    </row>
    <row r="1659" spans="1:3" x14ac:dyDescent="0.25">
      <c r="A1659" s="3" t="s">
        <v>115</v>
      </c>
      <c r="B1659" t="s">
        <v>592</v>
      </c>
      <c r="C1659">
        <v>1</v>
      </c>
    </row>
    <row r="1660" spans="1:3" x14ac:dyDescent="0.25">
      <c r="A1660" s="3" t="s">
        <v>115</v>
      </c>
      <c r="B1660" t="s">
        <v>593</v>
      </c>
      <c r="C1660" t="b">
        <v>1</v>
      </c>
    </row>
    <row r="1661" spans="1:3" x14ac:dyDescent="0.25">
      <c r="A1661" s="3" t="s">
        <v>115</v>
      </c>
      <c r="B1661" t="s">
        <v>594</v>
      </c>
      <c r="C1661" t="b">
        <v>1</v>
      </c>
    </row>
    <row r="1662" spans="1:3" x14ac:dyDescent="0.25">
      <c r="A1662" s="3" t="s">
        <v>115</v>
      </c>
      <c r="B1662" t="s">
        <v>595</v>
      </c>
      <c r="C1662" t="b">
        <v>1</v>
      </c>
    </row>
    <row r="1663" spans="1:3" x14ac:dyDescent="0.25">
      <c r="A1663" s="3" t="s">
        <v>115</v>
      </c>
      <c r="B1663" t="s">
        <v>596</v>
      </c>
      <c r="C1663" t="b">
        <v>1</v>
      </c>
    </row>
    <row r="1664" spans="1:3" x14ac:dyDescent="0.25">
      <c r="A1664" s="3" t="s">
        <v>192</v>
      </c>
      <c r="B1664" t="s">
        <v>76</v>
      </c>
      <c r="C1664" t="b">
        <v>0</v>
      </c>
    </row>
    <row r="1665" spans="1:3" x14ac:dyDescent="0.25">
      <c r="A1665" s="3" t="s">
        <v>192</v>
      </c>
      <c r="B1665" t="s">
        <v>77</v>
      </c>
      <c r="C1665" s="3" t="s">
        <v>603</v>
      </c>
    </row>
    <row r="1666" spans="1:3" x14ac:dyDescent="0.25">
      <c r="A1666" s="3" t="s">
        <v>192</v>
      </c>
      <c r="B1666" t="s">
        <v>599</v>
      </c>
      <c r="C1666">
        <v>16.29</v>
      </c>
    </row>
    <row r="1667" spans="1:3" x14ac:dyDescent="0.25">
      <c r="A1667" s="3" t="s">
        <v>192</v>
      </c>
      <c r="B1667" t="s">
        <v>583</v>
      </c>
      <c r="C1667" s="3" t="s">
        <v>604</v>
      </c>
    </row>
    <row r="1668" spans="1:3" x14ac:dyDescent="0.25">
      <c r="A1668" s="3" t="s">
        <v>192</v>
      </c>
      <c r="B1668" t="s">
        <v>586</v>
      </c>
      <c r="C1668">
        <v>4</v>
      </c>
    </row>
    <row r="1669" spans="1:3" x14ac:dyDescent="0.25">
      <c r="A1669" s="3" t="s">
        <v>192</v>
      </c>
      <c r="B1669" t="s">
        <v>587</v>
      </c>
      <c r="C1669">
        <v>5</v>
      </c>
    </row>
    <row r="1670" spans="1:3" x14ac:dyDescent="0.25">
      <c r="A1670" s="3" t="s">
        <v>192</v>
      </c>
      <c r="B1670" t="s">
        <v>588</v>
      </c>
      <c r="C1670" s="3" t="s">
        <v>606</v>
      </c>
    </row>
    <row r="1671" spans="1:3" x14ac:dyDescent="0.25">
      <c r="A1671" s="3" t="s">
        <v>192</v>
      </c>
      <c r="B1671" t="s">
        <v>592</v>
      </c>
      <c r="C1671">
        <v>2</v>
      </c>
    </row>
    <row r="1672" spans="1:3" x14ac:dyDescent="0.25">
      <c r="A1672" s="3" t="s">
        <v>192</v>
      </c>
      <c r="B1672" t="s">
        <v>593</v>
      </c>
      <c r="C1672" t="b">
        <v>1</v>
      </c>
    </row>
    <row r="1673" spans="1:3" x14ac:dyDescent="0.25">
      <c r="A1673" s="3" t="s">
        <v>192</v>
      </c>
      <c r="B1673" t="s">
        <v>594</v>
      </c>
      <c r="C1673" t="b">
        <v>1</v>
      </c>
    </row>
    <row r="1674" spans="1:3" x14ac:dyDescent="0.25">
      <c r="A1674" s="3" t="s">
        <v>192</v>
      </c>
      <c r="B1674" t="s">
        <v>811</v>
      </c>
      <c r="C1674" s="3" t="s">
        <v>1162</v>
      </c>
    </row>
    <row r="1675" spans="1:3" x14ac:dyDescent="0.25">
      <c r="A1675" s="3" t="s">
        <v>192</v>
      </c>
      <c r="B1675" t="s">
        <v>813</v>
      </c>
      <c r="C1675" s="3" t="s">
        <v>1166</v>
      </c>
    </row>
    <row r="1676" spans="1:3" x14ac:dyDescent="0.25">
      <c r="A1676" s="3" t="s">
        <v>192</v>
      </c>
      <c r="B1676" t="s">
        <v>595</v>
      </c>
      <c r="C1676" t="b">
        <v>1</v>
      </c>
    </row>
    <row r="1677" spans="1:3" x14ac:dyDescent="0.25">
      <c r="A1677" s="3" t="s">
        <v>192</v>
      </c>
      <c r="B1677" t="s">
        <v>596</v>
      </c>
      <c r="C1677" t="b">
        <v>1</v>
      </c>
    </row>
    <row r="1678" spans="1:3" x14ac:dyDescent="0.25">
      <c r="A1678" s="3" t="s">
        <v>193</v>
      </c>
      <c r="B1678" t="s">
        <v>76</v>
      </c>
      <c r="C1678" t="b">
        <v>0</v>
      </c>
    </row>
    <row r="1679" spans="1:3" x14ac:dyDescent="0.25">
      <c r="A1679" s="3" t="s">
        <v>193</v>
      </c>
      <c r="B1679" t="s">
        <v>77</v>
      </c>
      <c r="C1679" s="3" t="s">
        <v>607</v>
      </c>
    </row>
    <row r="1680" spans="1:3" x14ac:dyDescent="0.25">
      <c r="A1680" s="3" t="s">
        <v>193</v>
      </c>
      <c r="B1680" t="s">
        <v>599</v>
      </c>
      <c r="C1680">
        <v>14.71</v>
      </c>
    </row>
    <row r="1681" spans="1:3" x14ac:dyDescent="0.25">
      <c r="A1681" s="3" t="s">
        <v>193</v>
      </c>
      <c r="B1681" t="s">
        <v>583</v>
      </c>
      <c r="C1681" s="3" t="s">
        <v>604</v>
      </c>
    </row>
    <row r="1682" spans="1:3" x14ac:dyDescent="0.25">
      <c r="A1682" s="3" t="s">
        <v>193</v>
      </c>
      <c r="B1682" t="s">
        <v>586</v>
      </c>
      <c r="C1682">
        <v>4</v>
      </c>
    </row>
    <row r="1683" spans="1:3" x14ac:dyDescent="0.25">
      <c r="A1683" s="3" t="s">
        <v>193</v>
      </c>
      <c r="B1683" t="s">
        <v>587</v>
      </c>
      <c r="C1683">
        <v>5</v>
      </c>
    </row>
    <row r="1684" spans="1:3" x14ac:dyDescent="0.25">
      <c r="A1684" s="3" t="s">
        <v>193</v>
      </c>
      <c r="B1684" t="s">
        <v>588</v>
      </c>
      <c r="C1684" s="3" t="s">
        <v>606</v>
      </c>
    </row>
    <row r="1685" spans="1:3" x14ac:dyDescent="0.25">
      <c r="A1685" s="3" t="s">
        <v>193</v>
      </c>
      <c r="B1685" t="s">
        <v>592</v>
      </c>
      <c r="C1685">
        <v>2</v>
      </c>
    </row>
    <row r="1686" spans="1:3" x14ac:dyDescent="0.25">
      <c r="A1686" s="3" t="s">
        <v>193</v>
      </c>
      <c r="B1686" t="s">
        <v>593</v>
      </c>
      <c r="C1686" t="b">
        <v>1</v>
      </c>
    </row>
    <row r="1687" spans="1:3" x14ac:dyDescent="0.25">
      <c r="A1687" s="3" t="s">
        <v>193</v>
      </c>
      <c r="B1687" t="s">
        <v>594</v>
      </c>
      <c r="C1687" t="b">
        <v>1</v>
      </c>
    </row>
    <row r="1688" spans="1:3" x14ac:dyDescent="0.25">
      <c r="A1688" s="3" t="s">
        <v>193</v>
      </c>
      <c r="B1688" t="s">
        <v>811</v>
      </c>
      <c r="C1688" s="3" t="s">
        <v>1162</v>
      </c>
    </row>
    <row r="1689" spans="1:3" x14ac:dyDescent="0.25">
      <c r="A1689" s="3" t="s">
        <v>193</v>
      </c>
      <c r="B1689" t="s">
        <v>813</v>
      </c>
      <c r="C1689" s="3" t="s">
        <v>1166</v>
      </c>
    </row>
    <row r="1690" spans="1:3" x14ac:dyDescent="0.25">
      <c r="A1690" s="3" t="s">
        <v>193</v>
      </c>
      <c r="B1690" t="s">
        <v>595</v>
      </c>
      <c r="C1690" t="b">
        <v>1</v>
      </c>
    </row>
    <row r="1691" spans="1:3" x14ac:dyDescent="0.25">
      <c r="A1691" s="3" t="s">
        <v>193</v>
      </c>
      <c r="B1691" t="s">
        <v>596</v>
      </c>
      <c r="C1691" t="b">
        <v>1</v>
      </c>
    </row>
    <row r="1692" spans="1:3" x14ac:dyDescent="0.25">
      <c r="A1692" s="3" t="s">
        <v>194</v>
      </c>
      <c r="B1692" t="s">
        <v>76</v>
      </c>
      <c r="C1692" t="b">
        <v>0</v>
      </c>
    </row>
    <row r="1693" spans="1:3" x14ac:dyDescent="0.25">
      <c r="A1693" s="3" t="s">
        <v>194</v>
      </c>
      <c r="B1693" t="s">
        <v>77</v>
      </c>
      <c r="C1693" s="3" t="s">
        <v>609</v>
      </c>
    </row>
    <row r="1694" spans="1:3" x14ac:dyDescent="0.25">
      <c r="A1694" s="3" t="s">
        <v>194</v>
      </c>
      <c r="B1694" t="s">
        <v>599</v>
      </c>
      <c r="C1694">
        <v>10.71</v>
      </c>
    </row>
    <row r="1695" spans="1:3" x14ac:dyDescent="0.25">
      <c r="A1695" s="3" t="s">
        <v>194</v>
      </c>
      <c r="B1695" t="s">
        <v>583</v>
      </c>
      <c r="C1695" s="3" t="s">
        <v>604</v>
      </c>
    </row>
    <row r="1696" spans="1:3" x14ac:dyDescent="0.25">
      <c r="A1696" s="3" t="s">
        <v>194</v>
      </c>
      <c r="B1696" t="s">
        <v>586</v>
      </c>
      <c r="C1696">
        <v>4</v>
      </c>
    </row>
    <row r="1697" spans="1:3" x14ac:dyDescent="0.25">
      <c r="A1697" s="3" t="s">
        <v>194</v>
      </c>
      <c r="B1697" t="s">
        <v>587</v>
      </c>
      <c r="C1697">
        <v>5</v>
      </c>
    </row>
    <row r="1698" spans="1:3" x14ac:dyDescent="0.25">
      <c r="A1698" s="3" t="s">
        <v>194</v>
      </c>
      <c r="B1698" t="s">
        <v>588</v>
      </c>
      <c r="C1698" s="3" t="s">
        <v>606</v>
      </c>
    </row>
    <row r="1699" spans="1:3" x14ac:dyDescent="0.25">
      <c r="A1699" s="3" t="s">
        <v>194</v>
      </c>
      <c r="B1699" t="s">
        <v>592</v>
      </c>
      <c r="C1699">
        <v>2</v>
      </c>
    </row>
    <row r="1700" spans="1:3" x14ac:dyDescent="0.25">
      <c r="A1700" s="3" t="s">
        <v>194</v>
      </c>
      <c r="B1700" t="s">
        <v>593</v>
      </c>
      <c r="C1700" t="b">
        <v>1</v>
      </c>
    </row>
    <row r="1701" spans="1:3" x14ac:dyDescent="0.25">
      <c r="A1701" s="3" t="s">
        <v>194</v>
      </c>
      <c r="B1701" t="s">
        <v>594</v>
      </c>
      <c r="C1701" t="b">
        <v>1</v>
      </c>
    </row>
    <row r="1702" spans="1:3" x14ac:dyDescent="0.25">
      <c r="A1702" s="3" t="s">
        <v>194</v>
      </c>
      <c r="B1702" t="s">
        <v>811</v>
      </c>
      <c r="C1702" s="3" t="s">
        <v>1162</v>
      </c>
    </row>
    <row r="1703" spans="1:3" x14ac:dyDescent="0.25">
      <c r="A1703" s="3" t="s">
        <v>194</v>
      </c>
      <c r="B1703" t="s">
        <v>813</v>
      </c>
      <c r="C1703" s="3" t="s">
        <v>1166</v>
      </c>
    </row>
    <row r="1704" spans="1:3" x14ac:dyDescent="0.25">
      <c r="A1704" s="3" t="s">
        <v>194</v>
      </c>
      <c r="B1704" t="s">
        <v>595</v>
      </c>
      <c r="C1704" t="b">
        <v>1</v>
      </c>
    </row>
    <row r="1705" spans="1:3" x14ac:dyDescent="0.25">
      <c r="A1705" s="3" t="s">
        <v>194</v>
      </c>
      <c r="B1705" t="s">
        <v>596</v>
      </c>
      <c r="C1705" t="b">
        <v>1</v>
      </c>
    </row>
    <row r="1706" spans="1:3" x14ac:dyDescent="0.25">
      <c r="A1706" s="3" t="s">
        <v>154</v>
      </c>
      <c r="B1706" t="s">
        <v>76</v>
      </c>
      <c r="C1706" t="b">
        <v>0</v>
      </c>
    </row>
    <row r="1707" spans="1:3" x14ac:dyDescent="0.25">
      <c r="A1707" s="3" t="s">
        <v>154</v>
      </c>
      <c r="B1707" t="s">
        <v>77</v>
      </c>
      <c r="C1707" s="3" t="s">
        <v>610</v>
      </c>
    </row>
    <row r="1708" spans="1:3" x14ac:dyDescent="0.25">
      <c r="A1708" s="3" t="s">
        <v>154</v>
      </c>
      <c r="B1708" t="s">
        <v>599</v>
      </c>
      <c r="C1708">
        <v>11.14</v>
      </c>
    </row>
    <row r="1709" spans="1:3" x14ac:dyDescent="0.25">
      <c r="A1709" s="3" t="s">
        <v>154</v>
      </c>
      <c r="B1709" t="s">
        <v>583</v>
      </c>
      <c r="C1709" s="3" t="s">
        <v>584</v>
      </c>
    </row>
    <row r="1710" spans="1:3" x14ac:dyDescent="0.25">
      <c r="A1710" s="3" t="s">
        <v>153</v>
      </c>
      <c r="B1710" t="s">
        <v>76</v>
      </c>
      <c r="C1710" t="b">
        <v>0</v>
      </c>
    </row>
    <row r="1711" spans="1:3" x14ac:dyDescent="0.25">
      <c r="A1711" s="3" t="s">
        <v>153</v>
      </c>
      <c r="B1711" t="s">
        <v>77</v>
      </c>
      <c r="C1711" s="3" t="s">
        <v>611</v>
      </c>
    </row>
    <row r="1712" spans="1:3" x14ac:dyDescent="0.25">
      <c r="A1712" s="3" t="s">
        <v>153</v>
      </c>
      <c r="B1712" t="s">
        <v>599</v>
      </c>
      <c r="C1712">
        <v>7.71</v>
      </c>
    </row>
    <row r="1713" spans="1:3" x14ac:dyDescent="0.25">
      <c r="A1713" s="3" t="s">
        <v>153</v>
      </c>
      <c r="B1713" t="s">
        <v>583</v>
      </c>
      <c r="C1713" s="3" t="s">
        <v>584</v>
      </c>
    </row>
    <row r="1714" spans="1:3" x14ac:dyDescent="0.25">
      <c r="A1714" s="3" t="s">
        <v>121</v>
      </c>
      <c r="B1714" t="s">
        <v>76</v>
      </c>
      <c r="C1714" t="b">
        <v>0</v>
      </c>
    </row>
    <row r="1715" spans="1:3" x14ac:dyDescent="0.25">
      <c r="A1715" s="3" t="s">
        <v>121</v>
      </c>
      <c r="B1715" t="s">
        <v>77</v>
      </c>
      <c r="C1715" s="3" t="s">
        <v>787</v>
      </c>
    </row>
    <row r="1716" spans="1:3" x14ac:dyDescent="0.25">
      <c r="A1716" s="3" t="s">
        <v>121</v>
      </c>
      <c r="B1716" t="s">
        <v>599</v>
      </c>
      <c r="C1716">
        <v>10.29</v>
      </c>
    </row>
    <row r="1717" spans="1:3" x14ac:dyDescent="0.25">
      <c r="A1717" s="3" t="s">
        <v>121</v>
      </c>
      <c r="B1717" t="s">
        <v>583</v>
      </c>
      <c r="C1717" s="3" t="s">
        <v>631</v>
      </c>
    </row>
    <row r="1718" spans="1:3" x14ac:dyDescent="0.25">
      <c r="A1718" s="3" t="s">
        <v>223</v>
      </c>
      <c r="B1718" t="s">
        <v>76</v>
      </c>
      <c r="C1718" t="b">
        <v>0</v>
      </c>
    </row>
    <row r="1719" spans="1:3" x14ac:dyDescent="0.25">
      <c r="A1719" s="3" t="s">
        <v>223</v>
      </c>
      <c r="B1719" t="s">
        <v>77</v>
      </c>
      <c r="C1719" s="3" t="s">
        <v>788</v>
      </c>
    </row>
    <row r="1720" spans="1:3" x14ac:dyDescent="0.25">
      <c r="A1720" s="3" t="s">
        <v>223</v>
      </c>
      <c r="B1720" t="s">
        <v>599</v>
      </c>
      <c r="C1720">
        <v>8.14</v>
      </c>
    </row>
    <row r="1721" spans="1:3" x14ac:dyDescent="0.25">
      <c r="A1721" s="3" t="s">
        <v>223</v>
      </c>
      <c r="B1721" t="s">
        <v>583</v>
      </c>
      <c r="C1721" s="3" t="s">
        <v>584</v>
      </c>
    </row>
    <row r="1722" spans="1:3" x14ac:dyDescent="0.25">
      <c r="A1722" s="3" t="s">
        <v>223</v>
      </c>
      <c r="B1722" t="s">
        <v>586</v>
      </c>
      <c r="C1722">
        <v>1</v>
      </c>
    </row>
    <row r="1723" spans="1:3" x14ac:dyDescent="0.25">
      <c r="A1723" s="3" t="s">
        <v>223</v>
      </c>
      <c r="B1723" t="s">
        <v>587</v>
      </c>
      <c r="C1723">
        <v>1</v>
      </c>
    </row>
    <row r="1724" spans="1:3" x14ac:dyDescent="0.25">
      <c r="A1724" s="3" t="s">
        <v>223</v>
      </c>
      <c r="B1724" t="s">
        <v>588</v>
      </c>
      <c r="C1724" s="3" t="s">
        <v>589</v>
      </c>
    </row>
    <row r="1725" spans="1:3" x14ac:dyDescent="0.25">
      <c r="A1725" s="3" t="s">
        <v>223</v>
      </c>
      <c r="B1725" t="s">
        <v>590</v>
      </c>
      <c r="C1725" s="3" t="s">
        <v>591</v>
      </c>
    </row>
    <row r="1726" spans="1:3" x14ac:dyDescent="0.25">
      <c r="A1726" s="3" t="s">
        <v>223</v>
      </c>
      <c r="B1726" t="s">
        <v>592</v>
      </c>
      <c r="C1726">
        <v>1</v>
      </c>
    </row>
    <row r="1727" spans="1:3" x14ac:dyDescent="0.25">
      <c r="A1727" s="3" t="s">
        <v>223</v>
      </c>
      <c r="B1727" t="s">
        <v>593</v>
      </c>
      <c r="C1727" t="b">
        <v>1</v>
      </c>
    </row>
    <row r="1728" spans="1:3" x14ac:dyDescent="0.25">
      <c r="A1728" s="3" t="s">
        <v>223</v>
      </c>
      <c r="B1728" t="s">
        <v>594</v>
      </c>
      <c r="C1728" t="b">
        <v>1</v>
      </c>
    </row>
    <row r="1729" spans="1:3" x14ac:dyDescent="0.25">
      <c r="A1729" s="3" t="s">
        <v>223</v>
      </c>
      <c r="B1729" t="s">
        <v>595</v>
      </c>
      <c r="C1729" t="b">
        <v>1</v>
      </c>
    </row>
    <row r="1730" spans="1:3" x14ac:dyDescent="0.25">
      <c r="A1730" s="3" t="s">
        <v>223</v>
      </c>
      <c r="B1730" t="s">
        <v>596</v>
      </c>
      <c r="C1730" t="b">
        <v>1</v>
      </c>
    </row>
    <row r="1731" spans="1:3" x14ac:dyDescent="0.25">
      <c r="A1731" s="3" t="s">
        <v>68</v>
      </c>
      <c r="B1731" t="s">
        <v>76</v>
      </c>
      <c r="C1731" t="b">
        <v>0</v>
      </c>
    </row>
    <row r="1732" spans="1:3" x14ac:dyDescent="0.25">
      <c r="A1732" s="3" t="s">
        <v>68</v>
      </c>
      <c r="B1732" t="s">
        <v>77</v>
      </c>
      <c r="C1732" s="3" t="s">
        <v>789</v>
      </c>
    </row>
    <row r="1733" spans="1:3" x14ac:dyDescent="0.25">
      <c r="A1733" s="3" t="s">
        <v>68</v>
      </c>
      <c r="B1733" t="s">
        <v>599</v>
      </c>
      <c r="C1733">
        <v>9.7100000000000009</v>
      </c>
    </row>
    <row r="1734" spans="1:3" x14ac:dyDescent="0.25">
      <c r="A1734" s="3" t="s">
        <v>68</v>
      </c>
      <c r="B1734" t="s">
        <v>583</v>
      </c>
      <c r="C1734" s="3" t="s">
        <v>584</v>
      </c>
    </row>
    <row r="1735" spans="1:3" x14ac:dyDescent="0.25">
      <c r="A1735" s="3" t="s">
        <v>224</v>
      </c>
      <c r="B1735" t="s">
        <v>76</v>
      </c>
      <c r="C1735" t="b">
        <v>0</v>
      </c>
    </row>
    <row r="1736" spans="1:3" x14ac:dyDescent="0.25">
      <c r="A1736" s="3" t="s">
        <v>224</v>
      </c>
      <c r="B1736" t="s">
        <v>77</v>
      </c>
      <c r="C1736" s="3" t="s">
        <v>790</v>
      </c>
    </row>
    <row r="1737" spans="1:3" x14ac:dyDescent="0.25">
      <c r="A1737" s="3" t="s">
        <v>224</v>
      </c>
      <c r="B1737" t="s">
        <v>599</v>
      </c>
      <c r="C1737">
        <v>10</v>
      </c>
    </row>
    <row r="1738" spans="1:3" x14ac:dyDescent="0.25">
      <c r="A1738" s="3" t="s">
        <v>224</v>
      </c>
      <c r="B1738" t="s">
        <v>583</v>
      </c>
      <c r="C1738" s="3" t="s">
        <v>631</v>
      </c>
    </row>
    <row r="1739" spans="1:3" x14ac:dyDescent="0.25">
      <c r="A1739" s="3" t="s">
        <v>224</v>
      </c>
      <c r="B1739" t="s">
        <v>586</v>
      </c>
      <c r="C1739">
        <v>2</v>
      </c>
    </row>
    <row r="1740" spans="1:3" x14ac:dyDescent="0.25">
      <c r="A1740" s="3" t="s">
        <v>224</v>
      </c>
      <c r="B1740" t="s">
        <v>587</v>
      </c>
      <c r="C1740">
        <v>4</v>
      </c>
    </row>
    <row r="1741" spans="1:3" x14ac:dyDescent="0.25">
      <c r="A1741" s="3" t="s">
        <v>224</v>
      </c>
      <c r="B1741" t="s">
        <v>588</v>
      </c>
      <c r="C1741" s="3" t="s">
        <v>791</v>
      </c>
    </row>
    <row r="1742" spans="1:3" x14ac:dyDescent="0.25">
      <c r="A1742" s="3" t="s">
        <v>224</v>
      </c>
      <c r="B1742" t="s">
        <v>592</v>
      </c>
      <c r="C1742">
        <v>1</v>
      </c>
    </row>
    <row r="1743" spans="1:3" x14ac:dyDescent="0.25">
      <c r="A1743" s="3" t="s">
        <v>224</v>
      </c>
      <c r="B1743" t="s">
        <v>593</v>
      </c>
      <c r="C1743" t="b">
        <v>1</v>
      </c>
    </row>
    <row r="1744" spans="1:3" x14ac:dyDescent="0.25">
      <c r="A1744" s="3" t="s">
        <v>224</v>
      </c>
      <c r="B1744" t="s">
        <v>594</v>
      </c>
      <c r="C1744" t="b">
        <v>1</v>
      </c>
    </row>
    <row r="1745" spans="1:3" x14ac:dyDescent="0.25">
      <c r="A1745" s="3" t="s">
        <v>224</v>
      </c>
      <c r="B1745" t="s">
        <v>595</v>
      </c>
      <c r="C1745" t="b">
        <v>1</v>
      </c>
    </row>
    <row r="1746" spans="1:3" x14ac:dyDescent="0.25">
      <c r="A1746" s="3" t="s">
        <v>224</v>
      </c>
      <c r="B1746" t="s">
        <v>596</v>
      </c>
      <c r="C1746" t="b">
        <v>1</v>
      </c>
    </row>
    <row r="1747" spans="1:3" x14ac:dyDescent="0.25">
      <c r="A1747" s="3" t="s">
        <v>184</v>
      </c>
      <c r="B1747" t="s">
        <v>76</v>
      </c>
      <c r="C1747" t="b">
        <v>0</v>
      </c>
    </row>
    <row r="1748" spans="1:3" x14ac:dyDescent="0.25">
      <c r="A1748" s="3" t="s">
        <v>184</v>
      </c>
      <c r="B1748" t="s">
        <v>77</v>
      </c>
      <c r="C1748" s="3" t="s">
        <v>792</v>
      </c>
    </row>
    <row r="1749" spans="1:3" x14ac:dyDescent="0.25">
      <c r="A1749" s="3" t="s">
        <v>184</v>
      </c>
      <c r="B1749" t="s">
        <v>599</v>
      </c>
      <c r="C1749">
        <v>10.57</v>
      </c>
    </row>
    <row r="1750" spans="1:3" x14ac:dyDescent="0.25">
      <c r="A1750" s="3" t="s">
        <v>184</v>
      </c>
      <c r="B1750" t="s">
        <v>583</v>
      </c>
      <c r="C1750" s="3" t="s">
        <v>631</v>
      </c>
    </row>
    <row r="1751" spans="1:3" x14ac:dyDescent="0.25">
      <c r="A1751" s="3" t="s">
        <v>67</v>
      </c>
      <c r="B1751" t="s">
        <v>76</v>
      </c>
      <c r="C1751" t="b">
        <v>0</v>
      </c>
    </row>
    <row r="1752" spans="1:3" x14ac:dyDescent="0.25">
      <c r="A1752" s="3" t="s">
        <v>67</v>
      </c>
      <c r="B1752" t="s">
        <v>77</v>
      </c>
      <c r="C1752" s="3" t="s">
        <v>793</v>
      </c>
    </row>
    <row r="1753" spans="1:3" x14ac:dyDescent="0.25">
      <c r="A1753" s="3" t="s">
        <v>67</v>
      </c>
      <c r="B1753" t="s">
        <v>599</v>
      </c>
      <c r="C1753">
        <v>10</v>
      </c>
    </row>
    <row r="1754" spans="1:3" x14ac:dyDescent="0.25">
      <c r="A1754" s="3" t="s">
        <v>67</v>
      </c>
      <c r="B1754" t="s">
        <v>583</v>
      </c>
      <c r="C1754" s="3" t="s">
        <v>631</v>
      </c>
    </row>
    <row r="1755" spans="1:3" x14ac:dyDescent="0.25">
      <c r="A1755" s="3" t="s">
        <v>67</v>
      </c>
      <c r="B1755" t="s">
        <v>586</v>
      </c>
      <c r="C1755">
        <v>2</v>
      </c>
    </row>
    <row r="1756" spans="1:3" x14ac:dyDescent="0.25">
      <c r="A1756" s="3" t="s">
        <v>67</v>
      </c>
      <c r="B1756" t="s">
        <v>587</v>
      </c>
      <c r="C1756">
        <v>4</v>
      </c>
    </row>
    <row r="1757" spans="1:3" x14ac:dyDescent="0.25">
      <c r="A1757" s="3" t="s">
        <v>67</v>
      </c>
      <c r="B1757" t="s">
        <v>588</v>
      </c>
      <c r="C1757" s="3" t="s">
        <v>791</v>
      </c>
    </row>
    <row r="1758" spans="1:3" x14ac:dyDescent="0.25">
      <c r="A1758" s="3" t="s">
        <v>67</v>
      </c>
      <c r="B1758" t="s">
        <v>592</v>
      </c>
      <c r="C1758">
        <v>1</v>
      </c>
    </row>
    <row r="1759" spans="1:3" x14ac:dyDescent="0.25">
      <c r="A1759" s="3" t="s">
        <v>67</v>
      </c>
      <c r="B1759" t="s">
        <v>593</v>
      </c>
      <c r="C1759" t="b">
        <v>1</v>
      </c>
    </row>
    <row r="1760" spans="1:3" x14ac:dyDescent="0.25">
      <c r="A1760" s="3" t="s">
        <v>67</v>
      </c>
      <c r="B1760" t="s">
        <v>594</v>
      </c>
      <c r="C1760" t="b">
        <v>1</v>
      </c>
    </row>
    <row r="1761" spans="1:3" x14ac:dyDescent="0.25">
      <c r="A1761" s="3" t="s">
        <v>67</v>
      </c>
      <c r="B1761" t="s">
        <v>595</v>
      </c>
      <c r="C1761" t="b">
        <v>1</v>
      </c>
    </row>
    <row r="1762" spans="1:3" x14ac:dyDescent="0.25">
      <c r="A1762" s="3" t="s">
        <v>67</v>
      </c>
      <c r="B1762" t="s">
        <v>596</v>
      </c>
      <c r="C1762" t="b">
        <v>1</v>
      </c>
    </row>
    <row r="1763" spans="1:3" x14ac:dyDescent="0.25">
      <c r="A1763" s="3" t="s">
        <v>112</v>
      </c>
      <c r="B1763" t="s">
        <v>638</v>
      </c>
      <c r="C1763" s="3" t="s">
        <v>794</v>
      </c>
    </row>
    <row r="1764" spans="1:3" x14ac:dyDescent="0.25">
      <c r="A1764" s="3" t="s">
        <v>112</v>
      </c>
      <c r="B1764" t="s">
        <v>640</v>
      </c>
      <c r="C1764">
        <v>2</v>
      </c>
    </row>
    <row r="1765" spans="1:3" x14ac:dyDescent="0.25">
      <c r="A1765" s="3" t="s">
        <v>112</v>
      </c>
      <c r="B1765" t="s">
        <v>641</v>
      </c>
      <c r="C1765">
        <v>1</v>
      </c>
    </row>
    <row r="1766" spans="1:3" x14ac:dyDescent="0.25">
      <c r="A1766" s="3" t="s">
        <v>112</v>
      </c>
      <c r="B1766" t="s">
        <v>642</v>
      </c>
      <c r="C1766" s="3" t="s">
        <v>777</v>
      </c>
    </row>
    <row r="1767" spans="1:3" x14ac:dyDescent="0.25">
      <c r="A1767" s="3" t="s">
        <v>112</v>
      </c>
      <c r="B1767" t="s">
        <v>645</v>
      </c>
      <c r="C1767">
        <v>65535</v>
      </c>
    </row>
    <row r="1768" spans="1:3" x14ac:dyDescent="0.25">
      <c r="A1768" s="3" t="s">
        <v>52</v>
      </c>
      <c r="B1768" t="s">
        <v>612</v>
      </c>
      <c r="C1768">
        <v>10498160</v>
      </c>
    </row>
    <row r="1769" spans="1:3" x14ac:dyDescent="0.25">
      <c r="A1769" s="3" t="s">
        <v>52</v>
      </c>
      <c r="B1769" t="s">
        <v>613</v>
      </c>
      <c r="C1769" t="b">
        <v>0</v>
      </c>
    </row>
    <row r="1770" spans="1:3" x14ac:dyDescent="0.25">
      <c r="A1770" s="3" t="s">
        <v>52</v>
      </c>
      <c r="B1770" t="s">
        <v>614</v>
      </c>
      <c r="C1770" t="b">
        <v>1</v>
      </c>
    </row>
    <row r="1771" spans="1:3" x14ac:dyDescent="0.25">
      <c r="A1771" s="3" t="s">
        <v>52</v>
      </c>
      <c r="B1771" t="s">
        <v>615</v>
      </c>
      <c r="C1771" t="b">
        <v>1</v>
      </c>
    </row>
    <row r="1772" spans="1:3" x14ac:dyDescent="0.25">
      <c r="A1772" s="3" t="s">
        <v>52</v>
      </c>
      <c r="B1772" t="s">
        <v>616</v>
      </c>
      <c r="C1772">
        <v>0</v>
      </c>
    </row>
    <row r="1773" spans="1:3" x14ac:dyDescent="0.25">
      <c r="A1773" s="3" t="s">
        <v>52</v>
      </c>
      <c r="B1773" t="s">
        <v>617</v>
      </c>
      <c r="C1773">
        <v>-2</v>
      </c>
    </row>
    <row r="1774" spans="1:3" x14ac:dyDescent="0.25">
      <c r="A1774" s="3" t="s">
        <v>52</v>
      </c>
      <c r="B1774" t="s">
        <v>618</v>
      </c>
      <c r="C1774">
        <v>1</v>
      </c>
    </row>
    <row r="1775" spans="1:3" x14ac:dyDescent="0.25">
      <c r="A1775" s="3" t="s">
        <v>52</v>
      </c>
      <c r="B1775" t="s">
        <v>619</v>
      </c>
      <c r="C1775">
        <v>1</v>
      </c>
    </row>
    <row r="1776" spans="1:3" x14ac:dyDescent="0.25">
      <c r="A1776" s="3" t="s">
        <v>52</v>
      </c>
      <c r="B1776" t="s">
        <v>620</v>
      </c>
      <c r="C1776">
        <v>1</v>
      </c>
    </row>
    <row r="1777" spans="1:3" x14ac:dyDescent="0.25">
      <c r="A1777" s="3" t="s">
        <v>52</v>
      </c>
      <c r="B1777" t="s">
        <v>621</v>
      </c>
      <c r="C1777">
        <v>1</v>
      </c>
    </row>
    <row r="1778" spans="1:3" x14ac:dyDescent="0.25">
      <c r="A1778" t="s">
        <v>795</v>
      </c>
    </row>
    <row r="1779" spans="1:3" x14ac:dyDescent="0.25">
      <c r="A1779" t="s">
        <v>796</v>
      </c>
    </row>
    <row r="1780" spans="1:3" x14ac:dyDescent="0.25">
      <c r="A1780" s="3" t="s">
        <v>52</v>
      </c>
      <c r="B1780" t="s">
        <v>74</v>
      </c>
      <c r="C1780" s="3" t="s">
        <v>242</v>
      </c>
    </row>
    <row r="1781" spans="1:3" x14ac:dyDescent="0.25">
      <c r="A1781" s="3" t="s">
        <v>52</v>
      </c>
      <c r="B1781" t="s">
        <v>75</v>
      </c>
      <c r="C1781" t="b">
        <v>0</v>
      </c>
    </row>
    <row r="1782" spans="1:3" x14ac:dyDescent="0.25">
      <c r="A1782" s="3" t="s">
        <v>52</v>
      </c>
      <c r="B1782" t="s">
        <v>576</v>
      </c>
      <c r="C1782" s="3" t="s">
        <v>624</v>
      </c>
    </row>
    <row r="1783" spans="1:3" x14ac:dyDescent="0.25">
      <c r="A1783" s="3" t="s">
        <v>52</v>
      </c>
      <c r="B1783" t="s">
        <v>578</v>
      </c>
      <c r="C1783" t="b">
        <v>0</v>
      </c>
    </row>
    <row r="1784" spans="1:3" x14ac:dyDescent="0.25">
      <c r="A1784" s="3" t="s">
        <v>52</v>
      </c>
      <c r="B1784" t="s">
        <v>579</v>
      </c>
      <c r="C1784" t="b">
        <v>0</v>
      </c>
    </row>
    <row r="1785" spans="1:3" x14ac:dyDescent="0.25">
      <c r="A1785" s="3" t="s">
        <v>52</v>
      </c>
      <c r="B1785" t="s">
        <v>580</v>
      </c>
      <c r="C1785" t="b">
        <v>0</v>
      </c>
    </row>
    <row r="1786" spans="1:3" x14ac:dyDescent="0.25">
      <c r="A1786" s="3" t="s">
        <v>52</v>
      </c>
      <c r="B1786" t="s">
        <v>581</v>
      </c>
      <c r="C1786" t="b">
        <v>0</v>
      </c>
    </row>
    <row r="1787" spans="1:3" x14ac:dyDescent="0.25">
      <c r="A1787" s="3" t="s">
        <v>48</v>
      </c>
      <c r="B1787" t="s">
        <v>76</v>
      </c>
      <c r="C1787" t="b">
        <v>1</v>
      </c>
    </row>
    <row r="1788" spans="1:3" x14ac:dyDescent="0.25">
      <c r="A1788" s="3" t="s">
        <v>48</v>
      </c>
      <c r="B1788" t="s">
        <v>77</v>
      </c>
      <c r="C1788" s="3" t="s">
        <v>582</v>
      </c>
    </row>
    <row r="1789" spans="1:3" x14ac:dyDescent="0.25">
      <c r="A1789" s="3" t="s">
        <v>48</v>
      </c>
      <c r="B1789" t="s">
        <v>583</v>
      </c>
      <c r="C1789" s="3" t="s">
        <v>584</v>
      </c>
    </row>
    <row r="1790" spans="1:3" x14ac:dyDescent="0.25">
      <c r="A1790" s="3" t="s">
        <v>3</v>
      </c>
      <c r="B1790" t="s">
        <v>76</v>
      </c>
      <c r="C1790" t="b">
        <v>0</v>
      </c>
    </row>
    <row r="1791" spans="1:3" x14ac:dyDescent="0.25">
      <c r="A1791" s="3" t="s">
        <v>3</v>
      </c>
      <c r="B1791" t="s">
        <v>77</v>
      </c>
      <c r="C1791" s="3" t="s">
        <v>585</v>
      </c>
    </row>
    <row r="1792" spans="1:3" x14ac:dyDescent="0.25">
      <c r="A1792" s="3" t="s">
        <v>3</v>
      </c>
      <c r="B1792" t="s">
        <v>599</v>
      </c>
      <c r="C1792">
        <v>4.29</v>
      </c>
    </row>
    <row r="1793" spans="1:3" x14ac:dyDescent="0.25">
      <c r="A1793" s="3" t="s">
        <v>3</v>
      </c>
      <c r="B1793" t="s">
        <v>583</v>
      </c>
      <c r="C1793" s="3" t="s">
        <v>584</v>
      </c>
    </row>
    <row r="1794" spans="1:3" x14ac:dyDescent="0.25">
      <c r="A1794" s="3" t="s">
        <v>3</v>
      </c>
      <c r="B1794" t="s">
        <v>586</v>
      </c>
      <c r="C1794">
        <v>1</v>
      </c>
    </row>
    <row r="1795" spans="1:3" x14ac:dyDescent="0.25">
      <c r="A1795" s="3" t="s">
        <v>3</v>
      </c>
      <c r="B1795" t="s">
        <v>587</v>
      </c>
      <c r="C1795">
        <v>1</v>
      </c>
    </row>
    <row r="1796" spans="1:3" x14ac:dyDescent="0.25">
      <c r="A1796" s="3" t="s">
        <v>3</v>
      </c>
      <c r="B1796" t="s">
        <v>588</v>
      </c>
      <c r="C1796" s="3" t="s">
        <v>589</v>
      </c>
    </row>
    <row r="1797" spans="1:3" x14ac:dyDescent="0.25">
      <c r="A1797" s="3" t="s">
        <v>3</v>
      </c>
      <c r="B1797" t="s">
        <v>590</v>
      </c>
      <c r="C1797" s="3" t="s">
        <v>591</v>
      </c>
    </row>
    <row r="1798" spans="1:3" x14ac:dyDescent="0.25">
      <c r="A1798" s="3" t="s">
        <v>3</v>
      </c>
      <c r="B1798" t="s">
        <v>592</v>
      </c>
      <c r="C1798">
        <v>1</v>
      </c>
    </row>
    <row r="1799" spans="1:3" x14ac:dyDescent="0.25">
      <c r="A1799" s="3" t="s">
        <v>3</v>
      </c>
      <c r="B1799" t="s">
        <v>593</v>
      </c>
      <c r="C1799" t="b">
        <v>1</v>
      </c>
    </row>
    <row r="1800" spans="1:3" x14ac:dyDescent="0.25">
      <c r="A1800" s="3" t="s">
        <v>3</v>
      </c>
      <c r="B1800" t="s">
        <v>594</v>
      </c>
      <c r="C1800" t="b">
        <v>1</v>
      </c>
    </row>
    <row r="1801" spans="1:3" x14ac:dyDescent="0.25">
      <c r="A1801" s="3" t="s">
        <v>3</v>
      </c>
      <c r="B1801" t="s">
        <v>595</v>
      </c>
      <c r="C1801" t="b">
        <v>1</v>
      </c>
    </row>
    <row r="1802" spans="1:3" x14ac:dyDescent="0.25">
      <c r="A1802" s="3" t="s">
        <v>3</v>
      </c>
      <c r="B1802" t="s">
        <v>596</v>
      </c>
      <c r="C1802" t="b">
        <v>1</v>
      </c>
    </row>
    <row r="1803" spans="1:3" x14ac:dyDescent="0.25">
      <c r="A1803" s="3" t="s">
        <v>71</v>
      </c>
      <c r="B1803" t="s">
        <v>76</v>
      </c>
      <c r="C1803" t="b">
        <v>0</v>
      </c>
    </row>
    <row r="1804" spans="1:3" x14ac:dyDescent="0.25">
      <c r="A1804" s="3" t="s">
        <v>71</v>
      </c>
      <c r="B1804" t="s">
        <v>77</v>
      </c>
      <c r="C1804" s="3" t="s">
        <v>597</v>
      </c>
    </row>
    <row r="1805" spans="1:3" x14ac:dyDescent="0.25">
      <c r="A1805" s="3" t="s">
        <v>71</v>
      </c>
      <c r="B1805" t="s">
        <v>599</v>
      </c>
      <c r="C1805">
        <v>10</v>
      </c>
    </row>
    <row r="1806" spans="1:3" x14ac:dyDescent="0.25">
      <c r="A1806" s="3" t="s">
        <v>71</v>
      </c>
      <c r="B1806" t="s">
        <v>583</v>
      </c>
      <c r="C1806" s="3" t="s">
        <v>584</v>
      </c>
    </row>
    <row r="1807" spans="1:3" x14ac:dyDescent="0.25">
      <c r="A1807" s="3" t="s">
        <v>300</v>
      </c>
      <c r="B1807" t="s">
        <v>76</v>
      </c>
      <c r="C1807" t="b">
        <v>0</v>
      </c>
    </row>
    <row r="1808" spans="1:3" x14ac:dyDescent="0.25">
      <c r="A1808" s="3" t="s">
        <v>300</v>
      </c>
      <c r="B1808" t="s">
        <v>77</v>
      </c>
      <c r="C1808" s="3" t="s">
        <v>598</v>
      </c>
    </row>
    <row r="1809" spans="1:3" x14ac:dyDescent="0.25">
      <c r="A1809" s="3" t="s">
        <v>300</v>
      </c>
      <c r="B1809" t="s">
        <v>599</v>
      </c>
      <c r="C1809">
        <v>14.14</v>
      </c>
    </row>
    <row r="1810" spans="1:3" x14ac:dyDescent="0.25">
      <c r="A1810" s="3" t="s">
        <v>300</v>
      </c>
      <c r="B1810" t="s">
        <v>583</v>
      </c>
      <c r="C1810" s="3" t="s">
        <v>604</v>
      </c>
    </row>
    <row r="1811" spans="1:3" x14ac:dyDescent="0.25">
      <c r="A1811" s="3" t="s">
        <v>300</v>
      </c>
      <c r="B1811" t="s">
        <v>586</v>
      </c>
      <c r="C1811">
        <v>4</v>
      </c>
    </row>
    <row r="1812" spans="1:3" x14ac:dyDescent="0.25">
      <c r="A1812" s="3" t="s">
        <v>300</v>
      </c>
      <c r="B1812" t="s">
        <v>587</v>
      </c>
      <c r="C1812">
        <v>5</v>
      </c>
    </row>
    <row r="1813" spans="1:3" x14ac:dyDescent="0.25">
      <c r="A1813" s="3" t="s">
        <v>300</v>
      </c>
      <c r="B1813" t="s">
        <v>588</v>
      </c>
      <c r="C1813" s="3" t="s">
        <v>606</v>
      </c>
    </row>
    <row r="1814" spans="1:3" x14ac:dyDescent="0.25">
      <c r="A1814" s="3" t="s">
        <v>300</v>
      </c>
      <c r="B1814" t="s">
        <v>592</v>
      </c>
      <c r="C1814">
        <v>2</v>
      </c>
    </row>
    <row r="1815" spans="1:3" x14ac:dyDescent="0.25">
      <c r="A1815" s="3" t="s">
        <v>300</v>
      </c>
      <c r="B1815" t="s">
        <v>593</v>
      </c>
      <c r="C1815" t="b">
        <v>1</v>
      </c>
    </row>
    <row r="1816" spans="1:3" x14ac:dyDescent="0.25">
      <c r="A1816" s="3" t="s">
        <v>300</v>
      </c>
      <c r="B1816" t="s">
        <v>594</v>
      </c>
      <c r="C1816" t="b">
        <v>1</v>
      </c>
    </row>
    <row r="1817" spans="1:3" x14ac:dyDescent="0.25">
      <c r="A1817" s="3" t="s">
        <v>300</v>
      </c>
      <c r="B1817" t="s">
        <v>811</v>
      </c>
      <c r="C1817" s="3" t="s">
        <v>1162</v>
      </c>
    </row>
    <row r="1818" spans="1:3" x14ac:dyDescent="0.25">
      <c r="A1818" s="3" t="s">
        <v>300</v>
      </c>
      <c r="B1818" t="s">
        <v>813</v>
      </c>
      <c r="C1818" s="3" t="s">
        <v>1166</v>
      </c>
    </row>
    <row r="1819" spans="1:3" x14ac:dyDescent="0.25">
      <c r="A1819" s="3" t="s">
        <v>300</v>
      </c>
      <c r="B1819" t="s">
        <v>595</v>
      </c>
      <c r="C1819" t="b">
        <v>1</v>
      </c>
    </row>
    <row r="1820" spans="1:3" x14ac:dyDescent="0.25">
      <c r="A1820" s="3" t="s">
        <v>300</v>
      </c>
      <c r="B1820" t="s">
        <v>596</v>
      </c>
      <c r="C1820" t="b">
        <v>1</v>
      </c>
    </row>
    <row r="1821" spans="1:3" x14ac:dyDescent="0.25">
      <c r="A1821" s="3" t="s">
        <v>112</v>
      </c>
      <c r="B1821" t="s">
        <v>76</v>
      </c>
      <c r="C1821" t="b">
        <v>0</v>
      </c>
    </row>
    <row r="1822" spans="1:3" x14ac:dyDescent="0.25">
      <c r="A1822" s="3" t="s">
        <v>112</v>
      </c>
      <c r="B1822" t="s">
        <v>77</v>
      </c>
      <c r="C1822" s="3" t="s">
        <v>600</v>
      </c>
    </row>
    <row r="1823" spans="1:3" x14ac:dyDescent="0.25">
      <c r="A1823" s="3" t="s">
        <v>112</v>
      </c>
      <c r="B1823" t="s">
        <v>599</v>
      </c>
      <c r="C1823">
        <v>12.29</v>
      </c>
    </row>
    <row r="1824" spans="1:3" x14ac:dyDescent="0.25">
      <c r="A1824" s="3" t="s">
        <v>112</v>
      </c>
      <c r="B1824" t="s">
        <v>583</v>
      </c>
      <c r="C1824" s="3" t="s">
        <v>604</v>
      </c>
    </row>
    <row r="1825" spans="1:3" x14ac:dyDescent="0.25">
      <c r="A1825" s="3" t="s">
        <v>112</v>
      </c>
      <c r="B1825" t="s">
        <v>586</v>
      </c>
      <c r="C1825">
        <v>4</v>
      </c>
    </row>
    <row r="1826" spans="1:3" x14ac:dyDescent="0.25">
      <c r="A1826" s="3" t="s">
        <v>112</v>
      </c>
      <c r="B1826" t="s">
        <v>587</v>
      </c>
      <c r="C1826">
        <v>5</v>
      </c>
    </row>
    <row r="1827" spans="1:3" x14ac:dyDescent="0.25">
      <c r="A1827" s="3" t="s">
        <v>112</v>
      </c>
      <c r="B1827" t="s">
        <v>588</v>
      </c>
      <c r="C1827" s="3" t="s">
        <v>606</v>
      </c>
    </row>
    <row r="1828" spans="1:3" x14ac:dyDescent="0.25">
      <c r="A1828" s="3" t="s">
        <v>112</v>
      </c>
      <c r="B1828" t="s">
        <v>592</v>
      </c>
      <c r="C1828">
        <v>2</v>
      </c>
    </row>
    <row r="1829" spans="1:3" x14ac:dyDescent="0.25">
      <c r="A1829" s="3" t="s">
        <v>112</v>
      </c>
      <c r="B1829" t="s">
        <v>593</v>
      </c>
      <c r="C1829" t="b">
        <v>1</v>
      </c>
    </row>
    <row r="1830" spans="1:3" x14ac:dyDescent="0.25">
      <c r="A1830" s="3" t="s">
        <v>112</v>
      </c>
      <c r="B1830" t="s">
        <v>594</v>
      </c>
      <c r="C1830" t="b">
        <v>1</v>
      </c>
    </row>
    <row r="1831" spans="1:3" x14ac:dyDescent="0.25">
      <c r="A1831" s="3" t="s">
        <v>112</v>
      </c>
      <c r="B1831" t="s">
        <v>811</v>
      </c>
      <c r="C1831" s="3" t="s">
        <v>1162</v>
      </c>
    </row>
    <row r="1832" spans="1:3" x14ac:dyDescent="0.25">
      <c r="A1832" s="3" t="s">
        <v>112</v>
      </c>
      <c r="B1832" t="s">
        <v>813</v>
      </c>
      <c r="C1832" s="3" t="s">
        <v>1166</v>
      </c>
    </row>
    <row r="1833" spans="1:3" x14ac:dyDescent="0.25">
      <c r="A1833" s="3" t="s">
        <v>112</v>
      </c>
      <c r="B1833" t="s">
        <v>595</v>
      </c>
      <c r="C1833" t="b">
        <v>1</v>
      </c>
    </row>
    <row r="1834" spans="1:3" x14ac:dyDescent="0.25">
      <c r="A1834" s="3" t="s">
        <v>112</v>
      </c>
      <c r="B1834" t="s">
        <v>596</v>
      </c>
      <c r="C1834" t="b">
        <v>1</v>
      </c>
    </row>
    <row r="1835" spans="1:3" x14ac:dyDescent="0.25">
      <c r="A1835" s="3" t="s">
        <v>115</v>
      </c>
      <c r="B1835" t="s">
        <v>76</v>
      </c>
      <c r="C1835" t="b">
        <v>0</v>
      </c>
    </row>
    <row r="1836" spans="1:3" x14ac:dyDescent="0.25">
      <c r="A1836" s="3" t="s">
        <v>115</v>
      </c>
      <c r="B1836" t="s">
        <v>77</v>
      </c>
      <c r="C1836" s="3" t="s">
        <v>603</v>
      </c>
    </row>
    <row r="1837" spans="1:3" x14ac:dyDescent="0.25">
      <c r="A1837" s="3" t="s">
        <v>115</v>
      </c>
      <c r="B1837" t="s">
        <v>599</v>
      </c>
      <c r="C1837">
        <v>15.57</v>
      </c>
    </row>
    <row r="1838" spans="1:3" x14ac:dyDescent="0.25">
      <c r="A1838" s="3" t="s">
        <v>115</v>
      </c>
      <c r="B1838" t="s">
        <v>583</v>
      </c>
      <c r="C1838" s="3" t="s">
        <v>584</v>
      </c>
    </row>
    <row r="1839" spans="1:3" x14ac:dyDescent="0.25">
      <c r="A1839" s="3" t="s">
        <v>115</v>
      </c>
      <c r="B1839" t="s">
        <v>586</v>
      </c>
      <c r="C1839">
        <v>6</v>
      </c>
    </row>
    <row r="1840" spans="1:3" x14ac:dyDescent="0.25">
      <c r="A1840" s="3" t="s">
        <v>115</v>
      </c>
      <c r="B1840" t="s">
        <v>587</v>
      </c>
      <c r="C1840">
        <v>8</v>
      </c>
    </row>
    <row r="1841" spans="1:3" x14ac:dyDescent="0.25">
      <c r="A1841" s="3" t="s">
        <v>115</v>
      </c>
      <c r="B1841" t="s">
        <v>588</v>
      </c>
      <c r="C1841" s="3" t="s">
        <v>608</v>
      </c>
    </row>
    <row r="1842" spans="1:3" x14ac:dyDescent="0.25">
      <c r="A1842" s="3" t="s">
        <v>115</v>
      </c>
      <c r="B1842" t="s">
        <v>592</v>
      </c>
      <c r="C1842">
        <v>1</v>
      </c>
    </row>
    <row r="1843" spans="1:3" x14ac:dyDescent="0.25">
      <c r="A1843" s="3" t="s">
        <v>115</v>
      </c>
      <c r="B1843" t="s">
        <v>593</v>
      </c>
      <c r="C1843" t="b">
        <v>1</v>
      </c>
    </row>
    <row r="1844" spans="1:3" x14ac:dyDescent="0.25">
      <c r="A1844" s="3" t="s">
        <v>115</v>
      </c>
      <c r="B1844" t="s">
        <v>594</v>
      </c>
      <c r="C1844" t="b">
        <v>1</v>
      </c>
    </row>
    <row r="1845" spans="1:3" x14ac:dyDescent="0.25">
      <c r="A1845" s="3" t="s">
        <v>115</v>
      </c>
      <c r="B1845" t="s">
        <v>595</v>
      </c>
      <c r="C1845" t="b">
        <v>1</v>
      </c>
    </row>
    <row r="1846" spans="1:3" x14ac:dyDescent="0.25">
      <c r="A1846" s="3" t="s">
        <v>115</v>
      </c>
      <c r="B1846" t="s">
        <v>596</v>
      </c>
      <c r="C1846" t="b">
        <v>1</v>
      </c>
    </row>
    <row r="1847" spans="1:3" x14ac:dyDescent="0.25">
      <c r="A1847" s="3" t="s">
        <v>192</v>
      </c>
      <c r="B1847" t="s">
        <v>76</v>
      </c>
      <c r="C1847" t="b">
        <v>0</v>
      </c>
    </row>
    <row r="1848" spans="1:3" x14ac:dyDescent="0.25">
      <c r="A1848" s="3" t="s">
        <v>192</v>
      </c>
      <c r="B1848" t="s">
        <v>77</v>
      </c>
      <c r="C1848" s="3" t="s">
        <v>607</v>
      </c>
    </row>
    <row r="1849" spans="1:3" x14ac:dyDescent="0.25">
      <c r="A1849" s="3" t="s">
        <v>192</v>
      </c>
      <c r="B1849" t="s">
        <v>599</v>
      </c>
      <c r="C1849">
        <v>16.29</v>
      </c>
    </row>
    <row r="1850" spans="1:3" x14ac:dyDescent="0.25">
      <c r="A1850" s="3" t="s">
        <v>192</v>
      </c>
      <c r="B1850" t="s">
        <v>583</v>
      </c>
      <c r="C1850" s="3" t="s">
        <v>604</v>
      </c>
    </row>
    <row r="1851" spans="1:3" x14ac:dyDescent="0.25">
      <c r="A1851" s="3" t="s">
        <v>192</v>
      </c>
      <c r="B1851" t="s">
        <v>586</v>
      </c>
      <c r="C1851">
        <v>4</v>
      </c>
    </row>
    <row r="1852" spans="1:3" x14ac:dyDescent="0.25">
      <c r="A1852" s="3" t="s">
        <v>192</v>
      </c>
      <c r="B1852" t="s">
        <v>587</v>
      </c>
      <c r="C1852">
        <v>5</v>
      </c>
    </row>
    <row r="1853" spans="1:3" x14ac:dyDescent="0.25">
      <c r="A1853" s="3" t="s">
        <v>192</v>
      </c>
      <c r="B1853" t="s">
        <v>588</v>
      </c>
      <c r="C1853" s="3" t="s">
        <v>606</v>
      </c>
    </row>
    <row r="1854" spans="1:3" x14ac:dyDescent="0.25">
      <c r="A1854" s="3" t="s">
        <v>192</v>
      </c>
      <c r="B1854" t="s">
        <v>592</v>
      </c>
      <c r="C1854">
        <v>2</v>
      </c>
    </row>
    <row r="1855" spans="1:3" x14ac:dyDescent="0.25">
      <c r="A1855" s="3" t="s">
        <v>192</v>
      </c>
      <c r="B1855" t="s">
        <v>593</v>
      </c>
      <c r="C1855" t="b">
        <v>1</v>
      </c>
    </row>
    <row r="1856" spans="1:3" x14ac:dyDescent="0.25">
      <c r="A1856" s="3" t="s">
        <v>192</v>
      </c>
      <c r="B1856" t="s">
        <v>594</v>
      </c>
      <c r="C1856" t="b">
        <v>1</v>
      </c>
    </row>
    <row r="1857" spans="1:3" x14ac:dyDescent="0.25">
      <c r="A1857" s="3" t="s">
        <v>192</v>
      </c>
      <c r="B1857" t="s">
        <v>811</v>
      </c>
      <c r="C1857" s="3" t="s">
        <v>1162</v>
      </c>
    </row>
    <row r="1858" spans="1:3" x14ac:dyDescent="0.25">
      <c r="A1858" s="3" t="s">
        <v>192</v>
      </c>
      <c r="B1858" t="s">
        <v>813</v>
      </c>
      <c r="C1858" s="3" t="s">
        <v>1166</v>
      </c>
    </row>
    <row r="1859" spans="1:3" x14ac:dyDescent="0.25">
      <c r="A1859" s="3" t="s">
        <v>192</v>
      </c>
      <c r="B1859" t="s">
        <v>595</v>
      </c>
      <c r="C1859" t="b">
        <v>1</v>
      </c>
    </row>
    <row r="1860" spans="1:3" x14ac:dyDescent="0.25">
      <c r="A1860" s="3" t="s">
        <v>192</v>
      </c>
      <c r="B1860" t="s">
        <v>596</v>
      </c>
      <c r="C1860" t="b">
        <v>1</v>
      </c>
    </row>
    <row r="1861" spans="1:3" x14ac:dyDescent="0.25">
      <c r="A1861" s="3" t="s">
        <v>193</v>
      </c>
      <c r="B1861" t="s">
        <v>76</v>
      </c>
      <c r="C1861" t="b">
        <v>0</v>
      </c>
    </row>
    <row r="1862" spans="1:3" x14ac:dyDescent="0.25">
      <c r="A1862" s="3" t="s">
        <v>193</v>
      </c>
      <c r="B1862" t="s">
        <v>77</v>
      </c>
      <c r="C1862" s="3" t="s">
        <v>609</v>
      </c>
    </row>
    <row r="1863" spans="1:3" x14ac:dyDescent="0.25">
      <c r="A1863" s="3" t="s">
        <v>193</v>
      </c>
      <c r="B1863" t="s">
        <v>599</v>
      </c>
      <c r="C1863">
        <v>14.71</v>
      </c>
    </row>
    <row r="1864" spans="1:3" x14ac:dyDescent="0.25">
      <c r="A1864" s="3" t="s">
        <v>193</v>
      </c>
      <c r="B1864" t="s">
        <v>583</v>
      </c>
      <c r="C1864" s="3" t="s">
        <v>604</v>
      </c>
    </row>
    <row r="1865" spans="1:3" x14ac:dyDescent="0.25">
      <c r="A1865" s="3" t="s">
        <v>193</v>
      </c>
      <c r="B1865" t="s">
        <v>586</v>
      </c>
      <c r="C1865">
        <v>4</v>
      </c>
    </row>
    <row r="1866" spans="1:3" x14ac:dyDescent="0.25">
      <c r="A1866" s="3" t="s">
        <v>193</v>
      </c>
      <c r="B1866" t="s">
        <v>587</v>
      </c>
      <c r="C1866">
        <v>5</v>
      </c>
    </row>
    <row r="1867" spans="1:3" x14ac:dyDescent="0.25">
      <c r="A1867" s="3" t="s">
        <v>193</v>
      </c>
      <c r="B1867" t="s">
        <v>588</v>
      </c>
      <c r="C1867" s="3" t="s">
        <v>606</v>
      </c>
    </row>
    <row r="1868" spans="1:3" x14ac:dyDescent="0.25">
      <c r="A1868" s="3" t="s">
        <v>193</v>
      </c>
      <c r="B1868" t="s">
        <v>592</v>
      </c>
      <c r="C1868">
        <v>2</v>
      </c>
    </row>
    <row r="1869" spans="1:3" x14ac:dyDescent="0.25">
      <c r="A1869" s="3" t="s">
        <v>193</v>
      </c>
      <c r="B1869" t="s">
        <v>593</v>
      </c>
      <c r="C1869" t="b">
        <v>1</v>
      </c>
    </row>
    <row r="1870" spans="1:3" x14ac:dyDescent="0.25">
      <c r="A1870" s="3" t="s">
        <v>193</v>
      </c>
      <c r="B1870" t="s">
        <v>594</v>
      </c>
      <c r="C1870" t="b">
        <v>1</v>
      </c>
    </row>
    <row r="1871" spans="1:3" x14ac:dyDescent="0.25">
      <c r="A1871" s="3" t="s">
        <v>193</v>
      </c>
      <c r="B1871" t="s">
        <v>811</v>
      </c>
      <c r="C1871" s="3" t="s">
        <v>1162</v>
      </c>
    </row>
    <row r="1872" spans="1:3" x14ac:dyDescent="0.25">
      <c r="A1872" s="3" t="s">
        <v>193</v>
      </c>
      <c r="B1872" t="s">
        <v>813</v>
      </c>
      <c r="C1872" s="3" t="s">
        <v>1166</v>
      </c>
    </row>
    <row r="1873" spans="1:3" x14ac:dyDescent="0.25">
      <c r="A1873" s="3" t="s">
        <v>193</v>
      </c>
      <c r="B1873" t="s">
        <v>595</v>
      </c>
      <c r="C1873" t="b">
        <v>1</v>
      </c>
    </row>
    <row r="1874" spans="1:3" x14ac:dyDescent="0.25">
      <c r="A1874" s="3" t="s">
        <v>193</v>
      </c>
      <c r="B1874" t="s">
        <v>596</v>
      </c>
      <c r="C1874" t="b">
        <v>1</v>
      </c>
    </row>
    <row r="1875" spans="1:3" x14ac:dyDescent="0.25">
      <c r="A1875" s="3" t="s">
        <v>194</v>
      </c>
      <c r="B1875" t="s">
        <v>76</v>
      </c>
      <c r="C1875" t="b">
        <v>0</v>
      </c>
    </row>
    <row r="1876" spans="1:3" x14ac:dyDescent="0.25">
      <c r="A1876" s="3" t="s">
        <v>194</v>
      </c>
      <c r="B1876" t="s">
        <v>77</v>
      </c>
      <c r="C1876" s="3" t="s">
        <v>610</v>
      </c>
    </row>
    <row r="1877" spans="1:3" x14ac:dyDescent="0.25">
      <c r="A1877" s="3" t="s">
        <v>194</v>
      </c>
      <c r="B1877" t="s">
        <v>599</v>
      </c>
      <c r="C1877">
        <v>10.71</v>
      </c>
    </row>
    <row r="1878" spans="1:3" x14ac:dyDescent="0.25">
      <c r="A1878" s="3" t="s">
        <v>194</v>
      </c>
      <c r="B1878" t="s">
        <v>583</v>
      </c>
      <c r="C1878" s="3" t="s">
        <v>604</v>
      </c>
    </row>
    <row r="1879" spans="1:3" x14ac:dyDescent="0.25">
      <c r="A1879" s="3" t="s">
        <v>194</v>
      </c>
      <c r="B1879" t="s">
        <v>586</v>
      </c>
      <c r="C1879">
        <v>4</v>
      </c>
    </row>
    <row r="1880" spans="1:3" x14ac:dyDescent="0.25">
      <c r="A1880" s="3" t="s">
        <v>194</v>
      </c>
      <c r="B1880" t="s">
        <v>587</v>
      </c>
      <c r="C1880">
        <v>5</v>
      </c>
    </row>
    <row r="1881" spans="1:3" x14ac:dyDescent="0.25">
      <c r="A1881" s="3" t="s">
        <v>194</v>
      </c>
      <c r="B1881" t="s">
        <v>588</v>
      </c>
      <c r="C1881" s="3" t="s">
        <v>606</v>
      </c>
    </row>
    <row r="1882" spans="1:3" x14ac:dyDescent="0.25">
      <c r="A1882" s="3" t="s">
        <v>194</v>
      </c>
      <c r="B1882" t="s">
        <v>592</v>
      </c>
      <c r="C1882">
        <v>2</v>
      </c>
    </row>
    <row r="1883" spans="1:3" x14ac:dyDescent="0.25">
      <c r="A1883" s="3" t="s">
        <v>194</v>
      </c>
      <c r="B1883" t="s">
        <v>593</v>
      </c>
      <c r="C1883" t="b">
        <v>1</v>
      </c>
    </row>
    <row r="1884" spans="1:3" x14ac:dyDescent="0.25">
      <c r="A1884" s="3" t="s">
        <v>194</v>
      </c>
      <c r="B1884" t="s">
        <v>594</v>
      </c>
      <c r="C1884" t="b">
        <v>1</v>
      </c>
    </row>
    <row r="1885" spans="1:3" x14ac:dyDescent="0.25">
      <c r="A1885" s="3" t="s">
        <v>194</v>
      </c>
      <c r="B1885" t="s">
        <v>811</v>
      </c>
      <c r="C1885" s="3" t="s">
        <v>1162</v>
      </c>
    </row>
    <row r="1886" spans="1:3" x14ac:dyDescent="0.25">
      <c r="A1886" s="3" t="s">
        <v>194</v>
      </c>
      <c r="B1886" t="s">
        <v>813</v>
      </c>
      <c r="C1886" s="3" t="s">
        <v>1166</v>
      </c>
    </row>
    <row r="1887" spans="1:3" x14ac:dyDescent="0.25">
      <c r="A1887" s="3" t="s">
        <v>194</v>
      </c>
      <c r="B1887" t="s">
        <v>595</v>
      </c>
      <c r="C1887" t="b">
        <v>1</v>
      </c>
    </row>
    <row r="1888" spans="1:3" x14ac:dyDescent="0.25">
      <c r="A1888" s="3" t="s">
        <v>194</v>
      </c>
      <c r="B1888" t="s">
        <v>596</v>
      </c>
      <c r="C1888" t="b">
        <v>1</v>
      </c>
    </row>
    <row r="1889" spans="1:3" x14ac:dyDescent="0.25">
      <c r="A1889" s="3" t="s">
        <v>171</v>
      </c>
      <c r="B1889" t="s">
        <v>76</v>
      </c>
      <c r="C1889" t="b">
        <v>0</v>
      </c>
    </row>
    <row r="1890" spans="1:3" x14ac:dyDescent="0.25">
      <c r="A1890" s="3" t="s">
        <v>171</v>
      </c>
      <c r="B1890" t="s">
        <v>77</v>
      </c>
      <c r="C1890" s="3" t="s">
        <v>611</v>
      </c>
    </row>
    <row r="1891" spans="1:3" x14ac:dyDescent="0.25">
      <c r="A1891" s="3" t="s">
        <v>171</v>
      </c>
      <c r="B1891" t="s">
        <v>599</v>
      </c>
      <c r="C1891">
        <v>11.14</v>
      </c>
    </row>
    <row r="1892" spans="1:3" x14ac:dyDescent="0.25">
      <c r="A1892" s="3" t="s">
        <v>171</v>
      </c>
      <c r="B1892" t="s">
        <v>583</v>
      </c>
      <c r="C1892" s="3" t="s">
        <v>584</v>
      </c>
    </row>
    <row r="1893" spans="1:3" x14ac:dyDescent="0.25">
      <c r="A1893" s="3" t="s">
        <v>171</v>
      </c>
      <c r="B1893" t="s">
        <v>586</v>
      </c>
      <c r="C1893">
        <v>6</v>
      </c>
    </row>
    <row r="1894" spans="1:3" x14ac:dyDescent="0.25">
      <c r="A1894" s="3" t="s">
        <v>171</v>
      </c>
      <c r="B1894" t="s">
        <v>587</v>
      </c>
      <c r="C1894">
        <v>8</v>
      </c>
    </row>
    <row r="1895" spans="1:3" x14ac:dyDescent="0.25">
      <c r="A1895" s="3" t="s">
        <v>171</v>
      </c>
      <c r="B1895" t="s">
        <v>588</v>
      </c>
      <c r="C1895" s="3" t="s">
        <v>608</v>
      </c>
    </row>
    <row r="1896" spans="1:3" x14ac:dyDescent="0.25">
      <c r="A1896" s="3" t="s">
        <v>171</v>
      </c>
      <c r="B1896" t="s">
        <v>592</v>
      </c>
      <c r="C1896">
        <v>1</v>
      </c>
    </row>
    <row r="1897" spans="1:3" x14ac:dyDescent="0.25">
      <c r="A1897" s="3" t="s">
        <v>171</v>
      </c>
      <c r="B1897" t="s">
        <v>593</v>
      </c>
      <c r="C1897" t="b">
        <v>1</v>
      </c>
    </row>
    <row r="1898" spans="1:3" x14ac:dyDescent="0.25">
      <c r="A1898" s="3" t="s">
        <v>171</v>
      </c>
      <c r="B1898" t="s">
        <v>594</v>
      </c>
      <c r="C1898" t="b">
        <v>1</v>
      </c>
    </row>
    <row r="1899" spans="1:3" x14ac:dyDescent="0.25">
      <c r="A1899" s="3" t="s">
        <v>171</v>
      </c>
      <c r="B1899" t="s">
        <v>595</v>
      </c>
      <c r="C1899" t="b">
        <v>1</v>
      </c>
    </row>
    <row r="1900" spans="1:3" x14ac:dyDescent="0.25">
      <c r="A1900" s="3" t="s">
        <v>171</v>
      </c>
      <c r="B1900" t="s">
        <v>596</v>
      </c>
      <c r="C1900" t="b">
        <v>1</v>
      </c>
    </row>
    <row r="1901" spans="1:3" x14ac:dyDescent="0.25">
      <c r="A1901" s="3" t="s">
        <v>240</v>
      </c>
      <c r="B1901" t="s">
        <v>76</v>
      </c>
      <c r="C1901" t="b">
        <v>0</v>
      </c>
    </row>
    <row r="1902" spans="1:3" x14ac:dyDescent="0.25">
      <c r="A1902" s="3" t="s">
        <v>240</v>
      </c>
      <c r="B1902" t="s">
        <v>77</v>
      </c>
      <c r="C1902" s="3" t="s">
        <v>787</v>
      </c>
    </row>
    <row r="1903" spans="1:3" x14ac:dyDescent="0.25">
      <c r="A1903" s="3" t="s">
        <v>240</v>
      </c>
      <c r="B1903" t="s">
        <v>599</v>
      </c>
      <c r="C1903">
        <v>8</v>
      </c>
    </row>
    <row r="1904" spans="1:3" x14ac:dyDescent="0.25">
      <c r="A1904" s="3" t="s">
        <v>240</v>
      </c>
      <c r="B1904" t="s">
        <v>583</v>
      </c>
      <c r="C1904" s="3" t="s">
        <v>584</v>
      </c>
    </row>
    <row r="1905" spans="1:3" x14ac:dyDescent="0.25">
      <c r="A1905" s="3" t="s">
        <v>240</v>
      </c>
      <c r="B1905" t="s">
        <v>586</v>
      </c>
      <c r="C1905">
        <v>6</v>
      </c>
    </row>
    <row r="1906" spans="1:3" x14ac:dyDescent="0.25">
      <c r="A1906" s="3" t="s">
        <v>240</v>
      </c>
      <c r="B1906" t="s">
        <v>587</v>
      </c>
      <c r="C1906">
        <v>8</v>
      </c>
    </row>
    <row r="1907" spans="1:3" x14ac:dyDescent="0.25">
      <c r="A1907" s="3" t="s">
        <v>240</v>
      </c>
      <c r="B1907" t="s">
        <v>588</v>
      </c>
      <c r="C1907" s="3" t="s">
        <v>797</v>
      </c>
    </row>
    <row r="1908" spans="1:3" x14ac:dyDescent="0.25">
      <c r="A1908" s="3" t="s">
        <v>240</v>
      </c>
      <c r="B1908" t="s">
        <v>592</v>
      </c>
      <c r="C1908">
        <v>1</v>
      </c>
    </row>
    <row r="1909" spans="1:3" x14ac:dyDescent="0.25">
      <c r="A1909" s="3" t="s">
        <v>240</v>
      </c>
      <c r="B1909" t="s">
        <v>593</v>
      </c>
      <c r="C1909" t="b">
        <v>1</v>
      </c>
    </row>
    <row r="1910" spans="1:3" x14ac:dyDescent="0.25">
      <c r="A1910" s="3" t="s">
        <v>240</v>
      </c>
      <c r="B1910" t="s">
        <v>594</v>
      </c>
      <c r="C1910" t="b">
        <v>1</v>
      </c>
    </row>
    <row r="1911" spans="1:3" x14ac:dyDescent="0.25">
      <c r="A1911" s="3" t="s">
        <v>240</v>
      </c>
      <c r="B1911" t="s">
        <v>595</v>
      </c>
      <c r="C1911" t="b">
        <v>1</v>
      </c>
    </row>
    <row r="1912" spans="1:3" x14ac:dyDescent="0.25">
      <c r="A1912" s="3" t="s">
        <v>240</v>
      </c>
      <c r="B1912" t="s">
        <v>596</v>
      </c>
      <c r="C1912" t="b">
        <v>1</v>
      </c>
    </row>
    <row r="1913" spans="1:3" x14ac:dyDescent="0.25">
      <c r="A1913" s="3" t="s">
        <v>229</v>
      </c>
      <c r="B1913" t="s">
        <v>76</v>
      </c>
      <c r="C1913" t="b">
        <v>0</v>
      </c>
    </row>
    <row r="1914" spans="1:3" x14ac:dyDescent="0.25">
      <c r="A1914" s="3" t="s">
        <v>229</v>
      </c>
      <c r="B1914" t="s">
        <v>77</v>
      </c>
      <c r="C1914" s="3" t="s">
        <v>788</v>
      </c>
    </row>
    <row r="1915" spans="1:3" x14ac:dyDescent="0.25">
      <c r="A1915" s="3" t="s">
        <v>229</v>
      </c>
      <c r="B1915" t="s">
        <v>599</v>
      </c>
      <c r="C1915">
        <v>13.43</v>
      </c>
    </row>
    <row r="1916" spans="1:3" x14ac:dyDescent="0.25">
      <c r="A1916" s="3" t="s">
        <v>229</v>
      </c>
      <c r="B1916" t="s">
        <v>583</v>
      </c>
      <c r="C1916" s="3" t="s">
        <v>584</v>
      </c>
    </row>
    <row r="1917" spans="1:3" x14ac:dyDescent="0.25">
      <c r="A1917" s="3" t="s">
        <v>229</v>
      </c>
      <c r="B1917" t="s">
        <v>586</v>
      </c>
      <c r="C1917">
        <v>6</v>
      </c>
    </row>
    <row r="1918" spans="1:3" x14ac:dyDescent="0.25">
      <c r="A1918" s="3" t="s">
        <v>229</v>
      </c>
      <c r="B1918" t="s">
        <v>587</v>
      </c>
      <c r="C1918">
        <v>8</v>
      </c>
    </row>
    <row r="1919" spans="1:3" x14ac:dyDescent="0.25">
      <c r="A1919" s="3" t="s">
        <v>229</v>
      </c>
      <c r="B1919" t="s">
        <v>588</v>
      </c>
      <c r="C1919" s="3" t="s">
        <v>774</v>
      </c>
    </row>
    <row r="1920" spans="1:3" x14ac:dyDescent="0.25">
      <c r="A1920" s="3" t="s">
        <v>229</v>
      </c>
      <c r="B1920" t="s">
        <v>592</v>
      </c>
      <c r="C1920">
        <v>1</v>
      </c>
    </row>
    <row r="1921" spans="1:3" x14ac:dyDescent="0.25">
      <c r="A1921" s="3" t="s">
        <v>229</v>
      </c>
      <c r="B1921" t="s">
        <v>593</v>
      </c>
      <c r="C1921" t="b">
        <v>1</v>
      </c>
    </row>
    <row r="1922" spans="1:3" x14ac:dyDescent="0.25">
      <c r="A1922" s="3" t="s">
        <v>229</v>
      </c>
      <c r="B1922" t="s">
        <v>594</v>
      </c>
      <c r="C1922" t="b">
        <v>1</v>
      </c>
    </row>
    <row r="1923" spans="1:3" x14ac:dyDescent="0.25">
      <c r="A1923" s="3" t="s">
        <v>229</v>
      </c>
      <c r="B1923" t="s">
        <v>595</v>
      </c>
      <c r="C1923" t="b">
        <v>1</v>
      </c>
    </row>
    <row r="1924" spans="1:3" x14ac:dyDescent="0.25">
      <c r="A1924" s="3" t="s">
        <v>229</v>
      </c>
      <c r="B1924" t="s">
        <v>596</v>
      </c>
      <c r="C1924" t="b">
        <v>1</v>
      </c>
    </row>
    <row r="1925" spans="1:3" x14ac:dyDescent="0.25">
      <c r="A1925" s="3" t="s">
        <v>235</v>
      </c>
      <c r="B1925" t="s">
        <v>76</v>
      </c>
      <c r="C1925" t="b">
        <v>0</v>
      </c>
    </row>
    <row r="1926" spans="1:3" x14ac:dyDescent="0.25">
      <c r="A1926" s="3" t="s">
        <v>235</v>
      </c>
      <c r="B1926" t="s">
        <v>77</v>
      </c>
      <c r="C1926" s="3" t="s">
        <v>789</v>
      </c>
    </row>
    <row r="1927" spans="1:3" x14ac:dyDescent="0.25">
      <c r="A1927" s="3" t="s">
        <v>235</v>
      </c>
      <c r="B1927" t="s">
        <v>599</v>
      </c>
      <c r="C1927">
        <v>13</v>
      </c>
    </row>
    <row r="1928" spans="1:3" x14ac:dyDescent="0.25">
      <c r="A1928" s="3" t="s">
        <v>235</v>
      </c>
      <c r="B1928" t="s">
        <v>583</v>
      </c>
      <c r="C1928" s="3" t="s">
        <v>584</v>
      </c>
    </row>
    <row r="1929" spans="1:3" x14ac:dyDescent="0.25">
      <c r="A1929" s="3" t="s">
        <v>235</v>
      </c>
      <c r="B1929" t="s">
        <v>586</v>
      </c>
      <c r="C1929">
        <v>6</v>
      </c>
    </row>
    <row r="1930" spans="1:3" x14ac:dyDescent="0.25">
      <c r="A1930" s="3" t="s">
        <v>235</v>
      </c>
      <c r="B1930" t="s">
        <v>587</v>
      </c>
      <c r="C1930">
        <v>8</v>
      </c>
    </row>
    <row r="1931" spans="1:3" x14ac:dyDescent="0.25">
      <c r="A1931" s="3" t="s">
        <v>235</v>
      </c>
      <c r="B1931" t="s">
        <v>588</v>
      </c>
      <c r="C1931" s="3" t="s">
        <v>774</v>
      </c>
    </row>
    <row r="1932" spans="1:3" x14ac:dyDescent="0.25">
      <c r="A1932" s="3" t="s">
        <v>235</v>
      </c>
      <c r="B1932" t="s">
        <v>592</v>
      </c>
      <c r="C1932">
        <v>1</v>
      </c>
    </row>
    <row r="1933" spans="1:3" x14ac:dyDescent="0.25">
      <c r="A1933" s="3" t="s">
        <v>235</v>
      </c>
      <c r="B1933" t="s">
        <v>593</v>
      </c>
      <c r="C1933" t="b">
        <v>1</v>
      </c>
    </row>
    <row r="1934" spans="1:3" x14ac:dyDescent="0.25">
      <c r="A1934" s="3" t="s">
        <v>235</v>
      </c>
      <c r="B1934" t="s">
        <v>594</v>
      </c>
      <c r="C1934" t="b">
        <v>1</v>
      </c>
    </row>
    <row r="1935" spans="1:3" x14ac:dyDescent="0.25">
      <c r="A1935" s="3" t="s">
        <v>235</v>
      </c>
      <c r="B1935" t="s">
        <v>595</v>
      </c>
      <c r="C1935" t="b">
        <v>1</v>
      </c>
    </row>
    <row r="1936" spans="1:3" x14ac:dyDescent="0.25">
      <c r="A1936" s="3" t="s">
        <v>235</v>
      </c>
      <c r="B1936" t="s">
        <v>596</v>
      </c>
      <c r="C1936" t="b">
        <v>1</v>
      </c>
    </row>
    <row r="1937" spans="1:3" x14ac:dyDescent="0.25">
      <c r="A1937" s="3" t="s">
        <v>183</v>
      </c>
      <c r="B1937" t="s">
        <v>76</v>
      </c>
      <c r="C1937" t="b">
        <v>0</v>
      </c>
    </row>
    <row r="1938" spans="1:3" x14ac:dyDescent="0.25">
      <c r="A1938" s="3" t="s">
        <v>183</v>
      </c>
      <c r="B1938" t="s">
        <v>77</v>
      </c>
      <c r="C1938" s="3" t="s">
        <v>790</v>
      </c>
    </row>
    <row r="1939" spans="1:3" x14ac:dyDescent="0.25">
      <c r="A1939" s="3" t="s">
        <v>183</v>
      </c>
      <c r="B1939" t="s">
        <v>599</v>
      </c>
      <c r="C1939">
        <v>6.29</v>
      </c>
    </row>
    <row r="1940" spans="1:3" x14ac:dyDescent="0.25">
      <c r="A1940" s="3" t="s">
        <v>183</v>
      </c>
      <c r="B1940" t="s">
        <v>583</v>
      </c>
      <c r="C1940" s="3" t="s">
        <v>584</v>
      </c>
    </row>
    <row r="1941" spans="1:3" x14ac:dyDescent="0.25">
      <c r="A1941" s="3" t="s">
        <v>183</v>
      </c>
      <c r="B1941" t="s">
        <v>586</v>
      </c>
      <c r="C1941">
        <v>6</v>
      </c>
    </row>
    <row r="1942" spans="1:3" x14ac:dyDescent="0.25">
      <c r="A1942" s="3" t="s">
        <v>183</v>
      </c>
      <c r="B1942" t="s">
        <v>587</v>
      </c>
      <c r="C1942">
        <v>8</v>
      </c>
    </row>
    <row r="1943" spans="1:3" x14ac:dyDescent="0.25">
      <c r="A1943" s="3" t="s">
        <v>183</v>
      </c>
      <c r="B1943" t="s">
        <v>588</v>
      </c>
      <c r="C1943" s="3" t="s">
        <v>608</v>
      </c>
    </row>
    <row r="1944" spans="1:3" x14ac:dyDescent="0.25">
      <c r="A1944" s="3" t="s">
        <v>183</v>
      </c>
      <c r="B1944" t="s">
        <v>592</v>
      </c>
      <c r="C1944">
        <v>1</v>
      </c>
    </row>
    <row r="1945" spans="1:3" x14ac:dyDescent="0.25">
      <c r="A1945" s="3" t="s">
        <v>183</v>
      </c>
      <c r="B1945" t="s">
        <v>593</v>
      </c>
      <c r="C1945" t="b">
        <v>1</v>
      </c>
    </row>
    <row r="1946" spans="1:3" x14ac:dyDescent="0.25">
      <c r="A1946" s="3" t="s">
        <v>183</v>
      </c>
      <c r="B1946" t="s">
        <v>594</v>
      </c>
      <c r="C1946" t="b">
        <v>1</v>
      </c>
    </row>
    <row r="1947" spans="1:3" x14ac:dyDescent="0.25">
      <c r="A1947" s="3" t="s">
        <v>183</v>
      </c>
      <c r="B1947" t="s">
        <v>595</v>
      </c>
      <c r="C1947" t="b">
        <v>1</v>
      </c>
    </row>
    <row r="1948" spans="1:3" x14ac:dyDescent="0.25">
      <c r="A1948" s="3" t="s">
        <v>183</v>
      </c>
      <c r="B1948" t="s">
        <v>596</v>
      </c>
      <c r="C1948" t="b">
        <v>1</v>
      </c>
    </row>
    <row r="1949" spans="1:3" x14ac:dyDescent="0.25">
      <c r="A1949" s="3" t="s">
        <v>69</v>
      </c>
      <c r="B1949" t="s">
        <v>76</v>
      </c>
      <c r="C1949" t="b">
        <v>0</v>
      </c>
    </row>
    <row r="1950" spans="1:3" x14ac:dyDescent="0.25">
      <c r="A1950" s="3" t="s">
        <v>69</v>
      </c>
      <c r="B1950" t="s">
        <v>77</v>
      </c>
      <c r="C1950" s="3" t="s">
        <v>792</v>
      </c>
    </row>
    <row r="1951" spans="1:3" x14ac:dyDescent="0.25">
      <c r="A1951" s="3" t="s">
        <v>69</v>
      </c>
      <c r="B1951" t="s">
        <v>599</v>
      </c>
      <c r="C1951">
        <v>63</v>
      </c>
    </row>
    <row r="1952" spans="1:3" x14ac:dyDescent="0.25">
      <c r="A1952" s="3" t="s">
        <v>69</v>
      </c>
      <c r="B1952" t="s">
        <v>583</v>
      </c>
      <c r="C1952" s="3" t="s">
        <v>584</v>
      </c>
    </row>
    <row r="1953" spans="1:3" x14ac:dyDescent="0.25">
      <c r="A1953" s="3" t="s">
        <v>69</v>
      </c>
      <c r="B1953" t="s">
        <v>586</v>
      </c>
      <c r="C1953">
        <v>6</v>
      </c>
    </row>
    <row r="1954" spans="1:3" x14ac:dyDescent="0.25">
      <c r="A1954" s="3" t="s">
        <v>69</v>
      </c>
      <c r="B1954" t="s">
        <v>587</v>
      </c>
      <c r="C1954">
        <v>8</v>
      </c>
    </row>
    <row r="1955" spans="1:3" x14ac:dyDescent="0.25">
      <c r="A1955" s="3" t="s">
        <v>69</v>
      </c>
      <c r="B1955" t="s">
        <v>588</v>
      </c>
      <c r="C1955" s="3" t="s">
        <v>774</v>
      </c>
    </row>
    <row r="1956" spans="1:3" x14ac:dyDescent="0.25">
      <c r="A1956" s="3" t="s">
        <v>69</v>
      </c>
      <c r="B1956" t="s">
        <v>592</v>
      </c>
      <c r="C1956">
        <v>1</v>
      </c>
    </row>
    <row r="1957" spans="1:3" x14ac:dyDescent="0.25">
      <c r="A1957" s="3" t="s">
        <v>69</v>
      </c>
      <c r="B1957" t="s">
        <v>593</v>
      </c>
      <c r="C1957" t="b">
        <v>1</v>
      </c>
    </row>
    <row r="1958" spans="1:3" x14ac:dyDescent="0.25">
      <c r="A1958" s="3" t="s">
        <v>69</v>
      </c>
      <c r="B1958" t="s">
        <v>594</v>
      </c>
      <c r="C1958" t="b">
        <v>1</v>
      </c>
    </row>
    <row r="1959" spans="1:3" x14ac:dyDescent="0.25">
      <c r="A1959" s="3" t="s">
        <v>69</v>
      </c>
      <c r="B1959" t="s">
        <v>595</v>
      </c>
      <c r="C1959" t="b">
        <v>1</v>
      </c>
    </row>
    <row r="1960" spans="1:3" x14ac:dyDescent="0.25">
      <c r="A1960" s="3" t="s">
        <v>69</v>
      </c>
      <c r="B1960" t="s">
        <v>596</v>
      </c>
      <c r="C1960" t="b">
        <v>1</v>
      </c>
    </row>
    <row r="1961" spans="1:3" x14ac:dyDescent="0.25">
      <c r="A1961" s="3" t="s">
        <v>299</v>
      </c>
      <c r="B1961" t="s">
        <v>76</v>
      </c>
      <c r="C1961" t="b">
        <v>0</v>
      </c>
    </row>
    <row r="1962" spans="1:3" x14ac:dyDescent="0.25">
      <c r="A1962" s="3" t="s">
        <v>299</v>
      </c>
      <c r="B1962" t="s">
        <v>77</v>
      </c>
      <c r="C1962" s="3" t="s">
        <v>793</v>
      </c>
    </row>
    <row r="1963" spans="1:3" x14ac:dyDescent="0.25">
      <c r="A1963" s="3" t="s">
        <v>299</v>
      </c>
      <c r="B1963" t="s">
        <v>599</v>
      </c>
      <c r="C1963">
        <v>16.86</v>
      </c>
    </row>
    <row r="1964" spans="1:3" x14ac:dyDescent="0.25">
      <c r="A1964" s="3" t="s">
        <v>299</v>
      </c>
      <c r="B1964" t="s">
        <v>583</v>
      </c>
      <c r="C1964" s="3" t="s">
        <v>584</v>
      </c>
    </row>
    <row r="1965" spans="1:3" x14ac:dyDescent="0.25">
      <c r="A1965" s="3" t="s">
        <v>121</v>
      </c>
      <c r="B1965" t="s">
        <v>76</v>
      </c>
      <c r="C1965" t="b">
        <v>0</v>
      </c>
    </row>
    <row r="1966" spans="1:3" x14ac:dyDescent="0.25">
      <c r="A1966" s="3" t="s">
        <v>121</v>
      </c>
      <c r="B1966" t="s">
        <v>77</v>
      </c>
      <c r="C1966" s="3" t="s">
        <v>798</v>
      </c>
    </row>
    <row r="1967" spans="1:3" x14ac:dyDescent="0.25">
      <c r="A1967" s="3" t="s">
        <v>121</v>
      </c>
      <c r="B1967" t="s">
        <v>599</v>
      </c>
      <c r="C1967">
        <v>10.29</v>
      </c>
    </row>
    <row r="1968" spans="1:3" x14ac:dyDescent="0.25">
      <c r="A1968" s="3" t="s">
        <v>121</v>
      </c>
      <c r="B1968" t="s">
        <v>583</v>
      </c>
      <c r="C1968" s="3" t="s">
        <v>584</v>
      </c>
    </row>
    <row r="1969" spans="1:3" x14ac:dyDescent="0.25">
      <c r="A1969" s="3" t="s">
        <v>121</v>
      </c>
      <c r="B1969" t="s">
        <v>586</v>
      </c>
      <c r="C1969">
        <v>2</v>
      </c>
    </row>
    <row r="1970" spans="1:3" x14ac:dyDescent="0.25">
      <c r="A1970" s="3" t="s">
        <v>121</v>
      </c>
      <c r="B1970" t="s">
        <v>587</v>
      </c>
      <c r="C1970">
        <v>4</v>
      </c>
    </row>
    <row r="1971" spans="1:3" x14ac:dyDescent="0.25">
      <c r="A1971" s="3" t="s">
        <v>121</v>
      </c>
      <c r="B1971" t="s">
        <v>588</v>
      </c>
      <c r="C1971" s="3" t="s">
        <v>791</v>
      </c>
    </row>
    <row r="1972" spans="1:3" x14ac:dyDescent="0.25">
      <c r="A1972" s="3" t="s">
        <v>121</v>
      </c>
      <c r="B1972" t="s">
        <v>592</v>
      </c>
      <c r="C1972">
        <v>1</v>
      </c>
    </row>
    <row r="1973" spans="1:3" x14ac:dyDescent="0.25">
      <c r="A1973" s="3" t="s">
        <v>121</v>
      </c>
      <c r="B1973" t="s">
        <v>593</v>
      </c>
      <c r="C1973" t="b">
        <v>1</v>
      </c>
    </row>
    <row r="1974" spans="1:3" x14ac:dyDescent="0.25">
      <c r="A1974" s="3" t="s">
        <v>121</v>
      </c>
      <c r="B1974" t="s">
        <v>594</v>
      </c>
      <c r="C1974" t="b">
        <v>1</v>
      </c>
    </row>
    <row r="1975" spans="1:3" x14ac:dyDescent="0.25">
      <c r="A1975" s="3" t="s">
        <v>121</v>
      </c>
      <c r="B1975" t="s">
        <v>595</v>
      </c>
      <c r="C1975" t="b">
        <v>1</v>
      </c>
    </row>
    <row r="1976" spans="1:3" x14ac:dyDescent="0.25">
      <c r="A1976" s="3" t="s">
        <v>121</v>
      </c>
      <c r="B1976" t="s">
        <v>596</v>
      </c>
      <c r="C1976" t="b">
        <v>1</v>
      </c>
    </row>
    <row r="1977" spans="1:3" x14ac:dyDescent="0.25">
      <c r="A1977" s="3" t="s">
        <v>68</v>
      </c>
      <c r="B1977" t="s">
        <v>76</v>
      </c>
      <c r="C1977" t="b">
        <v>0</v>
      </c>
    </row>
    <row r="1978" spans="1:3" x14ac:dyDescent="0.25">
      <c r="A1978" s="3" t="s">
        <v>68</v>
      </c>
      <c r="B1978" t="s">
        <v>77</v>
      </c>
      <c r="C1978" s="3" t="s">
        <v>799</v>
      </c>
    </row>
    <row r="1979" spans="1:3" x14ac:dyDescent="0.25">
      <c r="A1979" s="3" t="s">
        <v>68</v>
      </c>
      <c r="B1979" t="s">
        <v>599</v>
      </c>
      <c r="C1979">
        <v>9.7100000000000009</v>
      </c>
    </row>
    <row r="1980" spans="1:3" x14ac:dyDescent="0.25">
      <c r="A1980" s="3" t="s">
        <v>68</v>
      </c>
      <c r="B1980" t="s">
        <v>583</v>
      </c>
      <c r="C1980" s="3" t="s">
        <v>584</v>
      </c>
    </row>
    <row r="1981" spans="1:3" x14ac:dyDescent="0.25">
      <c r="A1981" s="3" t="s">
        <v>68</v>
      </c>
      <c r="B1981" t="s">
        <v>586</v>
      </c>
      <c r="C1981">
        <v>2</v>
      </c>
    </row>
    <row r="1982" spans="1:3" x14ac:dyDescent="0.25">
      <c r="A1982" s="3" t="s">
        <v>68</v>
      </c>
      <c r="B1982" t="s">
        <v>587</v>
      </c>
      <c r="C1982">
        <v>4</v>
      </c>
    </row>
    <row r="1983" spans="1:3" x14ac:dyDescent="0.25">
      <c r="A1983" s="3" t="s">
        <v>68</v>
      </c>
      <c r="B1983" t="s">
        <v>588</v>
      </c>
      <c r="C1983" s="3" t="s">
        <v>791</v>
      </c>
    </row>
    <row r="1984" spans="1:3" x14ac:dyDescent="0.25">
      <c r="A1984" s="3" t="s">
        <v>68</v>
      </c>
      <c r="B1984" t="s">
        <v>592</v>
      </c>
      <c r="C1984">
        <v>1</v>
      </c>
    </row>
    <row r="1985" spans="1:3" x14ac:dyDescent="0.25">
      <c r="A1985" s="3" t="s">
        <v>68</v>
      </c>
      <c r="B1985" t="s">
        <v>593</v>
      </c>
      <c r="C1985" t="b">
        <v>1</v>
      </c>
    </row>
    <row r="1986" spans="1:3" x14ac:dyDescent="0.25">
      <c r="A1986" s="3" t="s">
        <v>68</v>
      </c>
      <c r="B1986" t="s">
        <v>594</v>
      </c>
      <c r="C1986" t="b">
        <v>1</v>
      </c>
    </row>
    <row r="1987" spans="1:3" x14ac:dyDescent="0.25">
      <c r="A1987" s="3" t="s">
        <v>68</v>
      </c>
      <c r="B1987" t="s">
        <v>595</v>
      </c>
      <c r="C1987" t="b">
        <v>1</v>
      </c>
    </row>
    <row r="1988" spans="1:3" x14ac:dyDescent="0.25">
      <c r="A1988" s="3" t="s">
        <v>68</v>
      </c>
      <c r="B1988" t="s">
        <v>596</v>
      </c>
      <c r="C1988" t="b">
        <v>1</v>
      </c>
    </row>
    <row r="1989" spans="1:3" x14ac:dyDescent="0.25">
      <c r="A1989" s="3" t="s">
        <v>70</v>
      </c>
      <c r="B1989" t="s">
        <v>76</v>
      </c>
      <c r="C1989" t="b">
        <v>0</v>
      </c>
    </row>
    <row r="1990" spans="1:3" x14ac:dyDescent="0.25">
      <c r="A1990" s="3" t="s">
        <v>70</v>
      </c>
      <c r="B1990" t="s">
        <v>77</v>
      </c>
      <c r="C1990" s="3" t="s">
        <v>800</v>
      </c>
    </row>
    <row r="1991" spans="1:3" x14ac:dyDescent="0.25">
      <c r="A1991" s="3" t="s">
        <v>70</v>
      </c>
      <c r="B1991" t="s">
        <v>599</v>
      </c>
      <c r="C1991">
        <v>11.29</v>
      </c>
    </row>
    <row r="1992" spans="1:3" x14ac:dyDescent="0.25">
      <c r="A1992" s="3" t="s">
        <v>70</v>
      </c>
      <c r="B1992" t="s">
        <v>583</v>
      </c>
      <c r="C1992" s="3" t="s">
        <v>584</v>
      </c>
    </row>
    <row r="1993" spans="1:3" x14ac:dyDescent="0.25">
      <c r="A1993" s="3" t="s">
        <v>70</v>
      </c>
      <c r="B1993" t="s">
        <v>586</v>
      </c>
      <c r="C1993">
        <v>2</v>
      </c>
    </row>
    <row r="1994" spans="1:3" x14ac:dyDescent="0.25">
      <c r="A1994" s="3" t="s">
        <v>70</v>
      </c>
      <c r="B1994" t="s">
        <v>587</v>
      </c>
      <c r="C1994">
        <v>4</v>
      </c>
    </row>
    <row r="1995" spans="1:3" x14ac:dyDescent="0.25">
      <c r="A1995" s="3" t="s">
        <v>70</v>
      </c>
      <c r="B1995" t="s">
        <v>588</v>
      </c>
      <c r="C1995" s="3" t="s">
        <v>791</v>
      </c>
    </row>
    <row r="1996" spans="1:3" x14ac:dyDescent="0.25">
      <c r="A1996" s="3" t="s">
        <v>70</v>
      </c>
      <c r="B1996" t="s">
        <v>592</v>
      </c>
      <c r="C1996">
        <v>1</v>
      </c>
    </row>
    <row r="1997" spans="1:3" x14ac:dyDescent="0.25">
      <c r="A1997" s="3" t="s">
        <v>70</v>
      </c>
      <c r="B1997" t="s">
        <v>593</v>
      </c>
      <c r="C1997" t="b">
        <v>1</v>
      </c>
    </row>
    <row r="1998" spans="1:3" x14ac:dyDescent="0.25">
      <c r="A1998" s="3" t="s">
        <v>70</v>
      </c>
      <c r="B1998" t="s">
        <v>594</v>
      </c>
      <c r="C1998" t="b">
        <v>1</v>
      </c>
    </row>
    <row r="1999" spans="1:3" x14ac:dyDescent="0.25">
      <c r="A1999" s="3" t="s">
        <v>70</v>
      </c>
      <c r="B1999" t="s">
        <v>595</v>
      </c>
      <c r="C1999" t="b">
        <v>1</v>
      </c>
    </row>
    <row r="2000" spans="1:3" x14ac:dyDescent="0.25">
      <c r="A2000" s="3" t="s">
        <v>70</v>
      </c>
      <c r="B2000" t="s">
        <v>596</v>
      </c>
      <c r="C2000" t="b">
        <v>1</v>
      </c>
    </row>
    <row r="2001" spans="1:3" x14ac:dyDescent="0.25">
      <c r="A2001" s="3" t="s">
        <v>224</v>
      </c>
      <c r="B2001" t="s">
        <v>76</v>
      </c>
      <c r="C2001" t="b">
        <v>0</v>
      </c>
    </row>
    <row r="2002" spans="1:3" x14ac:dyDescent="0.25">
      <c r="A2002" s="3" t="s">
        <v>224</v>
      </c>
      <c r="B2002" t="s">
        <v>77</v>
      </c>
      <c r="C2002" s="3" t="s">
        <v>801</v>
      </c>
    </row>
    <row r="2003" spans="1:3" x14ac:dyDescent="0.25">
      <c r="A2003" s="3" t="s">
        <v>224</v>
      </c>
      <c r="B2003" t="s">
        <v>599</v>
      </c>
      <c r="C2003">
        <v>9.86</v>
      </c>
    </row>
    <row r="2004" spans="1:3" x14ac:dyDescent="0.25">
      <c r="A2004" s="3" t="s">
        <v>224</v>
      </c>
      <c r="B2004" t="s">
        <v>583</v>
      </c>
      <c r="C2004" s="3" t="s">
        <v>584</v>
      </c>
    </row>
    <row r="2005" spans="1:3" x14ac:dyDescent="0.25">
      <c r="A2005" s="3" t="s">
        <v>184</v>
      </c>
      <c r="B2005" t="s">
        <v>76</v>
      </c>
      <c r="C2005" t="b">
        <v>0</v>
      </c>
    </row>
    <row r="2006" spans="1:3" x14ac:dyDescent="0.25">
      <c r="A2006" s="3" t="s">
        <v>184</v>
      </c>
      <c r="B2006" t="s">
        <v>77</v>
      </c>
      <c r="C2006" s="3" t="s">
        <v>802</v>
      </c>
    </row>
    <row r="2007" spans="1:3" x14ac:dyDescent="0.25">
      <c r="A2007" s="3" t="s">
        <v>184</v>
      </c>
      <c r="B2007" t="s">
        <v>599</v>
      </c>
      <c r="C2007">
        <v>10.71</v>
      </c>
    </row>
    <row r="2008" spans="1:3" x14ac:dyDescent="0.25">
      <c r="A2008" s="3" t="s">
        <v>184</v>
      </c>
      <c r="B2008" t="s">
        <v>583</v>
      </c>
      <c r="C2008" s="3" t="s">
        <v>584</v>
      </c>
    </row>
    <row r="2009" spans="1:3" x14ac:dyDescent="0.25">
      <c r="A2009" s="3" t="s">
        <v>67</v>
      </c>
      <c r="B2009" t="s">
        <v>76</v>
      </c>
      <c r="C2009" t="b">
        <v>0</v>
      </c>
    </row>
    <row r="2010" spans="1:3" x14ac:dyDescent="0.25">
      <c r="A2010" s="3" t="s">
        <v>67</v>
      </c>
      <c r="B2010" t="s">
        <v>77</v>
      </c>
      <c r="C2010" s="3" t="s">
        <v>803</v>
      </c>
    </row>
    <row r="2011" spans="1:3" x14ac:dyDescent="0.25">
      <c r="A2011" s="3" t="s">
        <v>67</v>
      </c>
      <c r="B2011" t="s">
        <v>599</v>
      </c>
      <c r="C2011">
        <v>6.71</v>
      </c>
    </row>
    <row r="2012" spans="1:3" x14ac:dyDescent="0.25">
      <c r="A2012" s="3" t="s">
        <v>67</v>
      </c>
      <c r="B2012" t="s">
        <v>583</v>
      </c>
      <c r="C2012" s="3" t="s">
        <v>584</v>
      </c>
    </row>
    <row r="2013" spans="1:3" x14ac:dyDescent="0.25">
      <c r="A2013" s="3" t="s">
        <v>67</v>
      </c>
      <c r="B2013" t="s">
        <v>586</v>
      </c>
      <c r="C2013">
        <v>2</v>
      </c>
    </row>
    <row r="2014" spans="1:3" x14ac:dyDescent="0.25">
      <c r="A2014" s="3" t="s">
        <v>67</v>
      </c>
      <c r="B2014" t="s">
        <v>587</v>
      </c>
      <c r="C2014">
        <v>4</v>
      </c>
    </row>
    <row r="2015" spans="1:3" x14ac:dyDescent="0.25">
      <c r="A2015" s="3" t="s">
        <v>67</v>
      </c>
      <c r="B2015" t="s">
        <v>588</v>
      </c>
      <c r="C2015" s="3" t="s">
        <v>791</v>
      </c>
    </row>
    <row r="2016" spans="1:3" x14ac:dyDescent="0.25">
      <c r="A2016" s="3" t="s">
        <v>67</v>
      </c>
      <c r="B2016" t="s">
        <v>592</v>
      </c>
      <c r="C2016">
        <v>1</v>
      </c>
    </row>
    <row r="2017" spans="1:3" x14ac:dyDescent="0.25">
      <c r="A2017" s="3" t="s">
        <v>67</v>
      </c>
      <c r="B2017" t="s">
        <v>593</v>
      </c>
      <c r="C2017" t="b">
        <v>1</v>
      </c>
    </row>
    <row r="2018" spans="1:3" x14ac:dyDescent="0.25">
      <c r="A2018" s="3" t="s">
        <v>67</v>
      </c>
      <c r="B2018" t="s">
        <v>594</v>
      </c>
      <c r="C2018" t="b">
        <v>1</v>
      </c>
    </row>
    <row r="2019" spans="1:3" x14ac:dyDescent="0.25">
      <c r="A2019" s="3" t="s">
        <v>67</v>
      </c>
      <c r="B2019" t="s">
        <v>595</v>
      </c>
      <c r="C2019" t="b">
        <v>1</v>
      </c>
    </row>
    <row r="2020" spans="1:3" x14ac:dyDescent="0.25">
      <c r="A2020" s="3" t="s">
        <v>67</v>
      </c>
      <c r="B2020" t="s">
        <v>596</v>
      </c>
      <c r="C2020" t="b">
        <v>1</v>
      </c>
    </row>
    <row r="2021" spans="1:3" x14ac:dyDescent="0.25">
      <c r="A2021" s="3" t="s">
        <v>71</v>
      </c>
      <c r="B2021" t="s">
        <v>804</v>
      </c>
      <c r="C2021">
        <v>2</v>
      </c>
    </row>
    <row r="2022" spans="1:3" x14ac:dyDescent="0.25">
      <c r="A2022" s="3" t="s">
        <v>71</v>
      </c>
      <c r="B2022" t="s">
        <v>638</v>
      </c>
      <c r="C2022" s="3" t="s">
        <v>805</v>
      </c>
    </row>
    <row r="2023" spans="1:3" x14ac:dyDescent="0.25">
      <c r="A2023" s="3" t="s">
        <v>71</v>
      </c>
      <c r="B2023" t="s">
        <v>640</v>
      </c>
      <c r="C2023">
        <v>2</v>
      </c>
    </row>
    <row r="2024" spans="1:3" x14ac:dyDescent="0.25">
      <c r="A2024" s="3" t="s">
        <v>71</v>
      </c>
      <c r="B2024" t="s">
        <v>641</v>
      </c>
      <c r="C2024">
        <v>1</v>
      </c>
    </row>
    <row r="2025" spans="1:3" x14ac:dyDescent="0.25">
      <c r="A2025" s="3" t="s">
        <v>71</v>
      </c>
      <c r="B2025" t="s">
        <v>642</v>
      </c>
      <c r="C2025" s="3" t="s">
        <v>806</v>
      </c>
    </row>
    <row r="2026" spans="1:3" x14ac:dyDescent="0.25">
      <c r="A2026" s="3" t="s">
        <v>71</v>
      </c>
      <c r="B2026" t="s">
        <v>645</v>
      </c>
      <c r="C2026">
        <v>65535</v>
      </c>
    </row>
    <row r="2027" spans="1:3" x14ac:dyDescent="0.25">
      <c r="A2027" s="3" t="s">
        <v>52</v>
      </c>
      <c r="B2027" t="s">
        <v>612</v>
      </c>
      <c r="C2027">
        <v>10498160</v>
      </c>
    </row>
    <row r="2028" spans="1:3" x14ac:dyDescent="0.25">
      <c r="A2028" s="3" t="s">
        <v>52</v>
      </c>
      <c r="B2028" t="s">
        <v>613</v>
      </c>
      <c r="C2028" t="b">
        <v>0</v>
      </c>
    </row>
    <row r="2029" spans="1:3" x14ac:dyDescent="0.25">
      <c r="A2029" s="3" t="s">
        <v>52</v>
      </c>
      <c r="B2029" t="s">
        <v>614</v>
      </c>
      <c r="C2029" t="b">
        <v>1</v>
      </c>
    </row>
    <row r="2030" spans="1:3" x14ac:dyDescent="0.25">
      <c r="A2030" s="3" t="s">
        <v>52</v>
      </c>
      <c r="B2030" t="s">
        <v>615</v>
      </c>
      <c r="C2030" t="b">
        <v>1</v>
      </c>
    </row>
    <row r="2031" spans="1:3" x14ac:dyDescent="0.25">
      <c r="A2031" s="3" t="s">
        <v>52</v>
      </c>
      <c r="B2031" t="s">
        <v>616</v>
      </c>
      <c r="C2031">
        <v>0</v>
      </c>
    </row>
    <row r="2032" spans="1:3" x14ac:dyDescent="0.25">
      <c r="A2032" s="3" t="s">
        <v>52</v>
      </c>
      <c r="B2032" t="s">
        <v>617</v>
      </c>
      <c r="C2032">
        <v>-2</v>
      </c>
    </row>
    <row r="2033" spans="1:3" x14ac:dyDescent="0.25">
      <c r="A2033" s="3" t="s">
        <v>52</v>
      </c>
      <c r="B2033" t="s">
        <v>618</v>
      </c>
      <c r="C2033">
        <v>1</v>
      </c>
    </row>
    <row r="2034" spans="1:3" x14ac:dyDescent="0.25">
      <c r="A2034" s="3" t="s">
        <v>52</v>
      </c>
      <c r="B2034" t="s">
        <v>619</v>
      </c>
      <c r="C2034">
        <v>1</v>
      </c>
    </row>
    <row r="2035" spans="1:3" x14ac:dyDescent="0.25">
      <c r="A2035" s="3" t="s">
        <v>52</v>
      </c>
      <c r="B2035" t="s">
        <v>620</v>
      </c>
      <c r="C2035">
        <v>1</v>
      </c>
    </row>
    <row r="2036" spans="1:3" x14ac:dyDescent="0.25">
      <c r="A2036" s="3" t="s">
        <v>52</v>
      </c>
      <c r="B2036" t="s">
        <v>621</v>
      </c>
      <c r="C2036">
        <v>1</v>
      </c>
    </row>
    <row r="2037" spans="1:3" x14ac:dyDescent="0.25">
      <c r="A2037" t="s">
        <v>807</v>
      </c>
    </row>
    <row r="2038" spans="1:3" x14ac:dyDescent="0.25">
      <c r="A2038" t="s">
        <v>808</v>
      </c>
    </row>
    <row r="2039" spans="1:3" x14ac:dyDescent="0.25">
      <c r="A2039" s="3" t="s">
        <v>52</v>
      </c>
      <c r="B2039" t="s">
        <v>74</v>
      </c>
      <c r="C2039" s="3" t="s">
        <v>64</v>
      </c>
    </row>
    <row r="2040" spans="1:3" x14ac:dyDescent="0.25">
      <c r="A2040" s="3" t="s">
        <v>52</v>
      </c>
      <c r="B2040" t="s">
        <v>75</v>
      </c>
      <c r="C2040" t="b">
        <v>0</v>
      </c>
    </row>
    <row r="2041" spans="1:3" x14ac:dyDescent="0.25">
      <c r="A2041" s="3" t="s">
        <v>52</v>
      </c>
      <c r="B2041" t="s">
        <v>576</v>
      </c>
      <c r="C2041" s="3" t="s">
        <v>624</v>
      </c>
    </row>
    <row r="2042" spans="1:3" x14ac:dyDescent="0.25">
      <c r="A2042" s="3" t="s">
        <v>52</v>
      </c>
      <c r="B2042" t="s">
        <v>578</v>
      </c>
      <c r="C2042" t="b">
        <v>0</v>
      </c>
    </row>
    <row r="2043" spans="1:3" x14ac:dyDescent="0.25">
      <c r="A2043" s="3" t="s">
        <v>52</v>
      </c>
      <c r="B2043" t="s">
        <v>579</v>
      </c>
      <c r="C2043" t="b">
        <v>0</v>
      </c>
    </row>
    <row r="2044" spans="1:3" x14ac:dyDescent="0.25">
      <c r="A2044" s="3" t="s">
        <v>52</v>
      </c>
      <c r="B2044" t="s">
        <v>580</v>
      </c>
      <c r="C2044" t="b">
        <v>0</v>
      </c>
    </row>
    <row r="2045" spans="1:3" x14ac:dyDescent="0.25">
      <c r="A2045" s="3" t="s">
        <v>52</v>
      </c>
      <c r="B2045" t="s">
        <v>581</v>
      </c>
      <c r="C2045" t="b">
        <v>0</v>
      </c>
    </row>
    <row r="2046" spans="1:3" x14ac:dyDescent="0.25">
      <c r="A2046" s="3" t="s">
        <v>48</v>
      </c>
      <c r="B2046" t="s">
        <v>76</v>
      </c>
      <c r="C2046" t="b">
        <v>1</v>
      </c>
    </row>
    <row r="2047" spans="1:3" x14ac:dyDescent="0.25">
      <c r="A2047" s="3" t="s">
        <v>48</v>
      </c>
      <c r="B2047" t="s">
        <v>77</v>
      </c>
      <c r="C2047" s="3" t="s">
        <v>582</v>
      </c>
    </row>
    <row r="2048" spans="1:3" x14ac:dyDescent="0.25">
      <c r="A2048" s="3" t="s">
        <v>48</v>
      </c>
      <c r="B2048" t="s">
        <v>583</v>
      </c>
      <c r="C2048" s="3" t="s">
        <v>584</v>
      </c>
    </row>
    <row r="2049" spans="1:3" x14ac:dyDescent="0.25">
      <c r="A2049" s="3" t="s">
        <v>3</v>
      </c>
      <c r="B2049" t="s">
        <v>76</v>
      </c>
      <c r="C2049" t="b">
        <v>0</v>
      </c>
    </row>
    <row r="2050" spans="1:3" x14ac:dyDescent="0.25">
      <c r="A2050" s="3" t="s">
        <v>3</v>
      </c>
      <c r="B2050" t="s">
        <v>77</v>
      </c>
      <c r="C2050" s="3" t="s">
        <v>585</v>
      </c>
    </row>
    <row r="2051" spans="1:3" x14ac:dyDescent="0.25">
      <c r="A2051" s="3" t="s">
        <v>3</v>
      </c>
      <c r="B2051" t="s">
        <v>599</v>
      </c>
      <c r="C2051">
        <v>4.29</v>
      </c>
    </row>
    <row r="2052" spans="1:3" x14ac:dyDescent="0.25">
      <c r="A2052" s="3" t="s">
        <v>3</v>
      </c>
      <c r="B2052" t="s">
        <v>583</v>
      </c>
      <c r="C2052" s="3" t="s">
        <v>584</v>
      </c>
    </row>
    <row r="2053" spans="1:3" x14ac:dyDescent="0.25">
      <c r="A2053" s="3" t="s">
        <v>3</v>
      </c>
      <c r="B2053" t="s">
        <v>586</v>
      </c>
      <c r="C2053">
        <v>1</v>
      </c>
    </row>
    <row r="2054" spans="1:3" x14ac:dyDescent="0.25">
      <c r="A2054" s="3" t="s">
        <v>3</v>
      </c>
      <c r="B2054" t="s">
        <v>587</v>
      </c>
      <c r="C2054">
        <v>1</v>
      </c>
    </row>
    <row r="2055" spans="1:3" x14ac:dyDescent="0.25">
      <c r="A2055" s="3" t="s">
        <v>3</v>
      </c>
      <c r="B2055" t="s">
        <v>588</v>
      </c>
      <c r="C2055" s="3" t="s">
        <v>589</v>
      </c>
    </row>
    <row r="2056" spans="1:3" x14ac:dyDescent="0.25">
      <c r="A2056" s="3" t="s">
        <v>3</v>
      </c>
      <c r="B2056" t="s">
        <v>590</v>
      </c>
      <c r="C2056" s="3" t="s">
        <v>591</v>
      </c>
    </row>
    <row r="2057" spans="1:3" x14ac:dyDescent="0.25">
      <c r="A2057" s="3" t="s">
        <v>3</v>
      </c>
      <c r="B2057" t="s">
        <v>592</v>
      </c>
      <c r="C2057">
        <v>1</v>
      </c>
    </row>
    <row r="2058" spans="1:3" x14ac:dyDescent="0.25">
      <c r="A2058" s="3" t="s">
        <v>3</v>
      </c>
      <c r="B2058" t="s">
        <v>593</v>
      </c>
      <c r="C2058" t="b">
        <v>1</v>
      </c>
    </row>
    <row r="2059" spans="1:3" x14ac:dyDescent="0.25">
      <c r="A2059" s="3" t="s">
        <v>3</v>
      </c>
      <c r="B2059" t="s">
        <v>594</v>
      </c>
      <c r="C2059" t="b">
        <v>1</v>
      </c>
    </row>
    <row r="2060" spans="1:3" x14ac:dyDescent="0.25">
      <c r="A2060" s="3" t="s">
        <v>3</v>
      </c>
      <c r="B2060" t="s">
        <v>595</v>
      </c>
      <c r="C2060" t="b">
        <v>1</v>
      </c>
    </row>
    <row r="2061" spans="1:3" x14ac:dyDescent="0.25">
      <c r="A2061" s="3" t="s">
        <v>3</v>
      </c>
      <c r="B2061" t="s">
        <v>596</v>
      </c>
      <c r="C2061" t="b">
        <v>1</v>
      </c>
    </row>
    <row r="2062" spans="1:3" x14ac:dyDescent="0.25">
      <c r="A2062" s="3" t="s">
        <v>160</v>
      </c>
      <c r="B2062" t="s">
        <v>76</v>
      </c>
      <c r="C2062" t="b">
        <v>0</v>
      </c>
    </row>
    <row r="2063" spans="1:3" x14ac:dyDescent="0.25">
      <c r="A2063" s="3" t="s">
        <v>160</v>
      </c>
      <c r="B2063" t="s">
        <v>77</v>
      </c>
      <c r="C2063" s="3" t="s">
        <v>597</v>
      </c>
    </row>
    <row r="2064" spans="1:3" x14ac:dyDescent="0.25">
      <c r="A2064" s="3" t="s">
        <v>160</v>
      </c>
      <c r="B2064" t="s">
        <v>599</v>
      </c>
      <c r="C2064">
        <v>7.43</v>
      </c>
    </row>
    <row r="2065" spans="1:3" x14ac:dyDescent="0.25">
      <c r="A2065" s="3" t="s">
        <v>160</v>
      </c>
      <c r="B2065" t="s">
        <v>583</v>
      </c>
      <c r="C2065" s="3" t="s">
        <v>584</v>
      </c>
    </row>
    <row r="2066" spans="1:3" x14ac:dyDescent="0.25">
      <c r="A2066" s="3" t="s">
        <v>142</v>
      </c>
      <c r="B2066" t="s">
        <v>76</v>
      </c>
      <c r="C2066" t="b">
        <v>0</v>
      </c>
    </row>
    <row r="2067" spans="1:3" x14ac:dyDescent="0.25">
      <c r="A2067" s="3" t="s">
        <v>142</v>
      </c>
      <c r="B2067" t="s">
        <v>77</v>
      </c>
      <c r="C2067" s="3" t="s">
        <v>598</v>
      </c>
    </row>
    <row r="2068" spans="1:3" x14ac:dyDescent="0.25">
      <c r="A2068" s="3" t="s">
        <v>142</v>
      </c>
      <c r="B2068" t="s">
        <v>599</v>
      </c>
      <c r="C2068">
        <v>27.86</v>
      </c>
    </row>
    <row r="2069" spans="1:3" x14ac:dyDescent="0.25">
      <c r="A2069" s="3" t="s">
        <v>142</v>
      </c>
      <c r="B2069" t="s">
        <v>583</v>
      </c>
      <c r="C2069" s="3" t="s">
        <v>584</v>
      </c>
    </row>
    <row r="2070" spans="1:3" x14ac:dyDescent="0.25">
      <c r="A2070" s="3" t="s">
        <v>142</v>
      </c>
      <c r="B2070" t="s">
        <v>586</v>
      </c>
      <c r="C2070">
        <v>6</v>
      </c>
    </row>
    <row r="2071" spans="1:3" x14ac:dyDescent="0.25">
      <c r="A2071" s="3" t="s">
        <v>142</v>
      </c>
      <c r="B2071" t="s">
        <v>587</v>
      </c>
      <c r="C2071">
        <v>8</v>
      </c>
    </row>
    <row r="2072" spans="1:3" x14ac:dyDescent="0.25">
      <c r="A2072" s="3" t="s">
        <v>142</v>
      </c>
      <c r="B2072" t="s">
        <v>588</v>
      </c>
      <c r="C2072" s="3" t="s">
        <v>774</v>
      </c>
    </row>
    <row r="2073" spans="1:3" x14ac:dyDescent="0.25">
      <c r="A2073" s="3" t="s">
        <v>142</v>
      </c>
      <c r="B2073" t="s">
        <v>592</v>
      </c>
      <c r="C2073">
        <v>1</v>
      </c>
    </row>
    <row r="2074" spans="1:3" x14ac:dyDescent="0.25">
      <c r="A2074" s="3" t="s">
        <v>142</v>
      </c>
      <c r="B2074" t="s">
        <v>593</v>
      </c>
      <c r="C2074" t="b">
        <v>1</v>
      </c>
    </row>
    <row r="2075" spans="1:3" x14ac:dyDescent="0.25">
      <c r="A2075" s="3" t="s">
        <v>142</v>
      </c>
      <c r="B2075" t="s">
        <v>594</v>
      </c>
      <c r="C2075" t="b">
        <v>1</v>
      </c>
    </row>
    <row r="2076" spans="1:3" x14ac:dyDescent="0.25">
      <c r="A2076" s="3" t="s">
        <v>142</v>
      </c>
      <c r="B2076" t="s">
        <v>595</v>
      </c>
      <c r="C2076" t="b">
        <v>1</v>
      </c>
    </row>
    <row r="2077" spans="1:3" x14ac:dyDescent="0.25">
      <c r="A2077" s="3" t="s">
        <v>142</v>
      </c>
      <c r="B2077" t="s">
        <v>596</v>
      </c>
      <c r="C2077" t="b">
        <v>1</v>
      </c>
    </row>
    <row r="2078" spans="1:3" x14ac:dyDescent="0.25">
      <c r="A2078" s="3" t="s">
        <v>195</v>
      </c>
      <c r="B2078" t="s">
        <v>76</v>
      </c>
      <c r="C2078" t="b">
        <v>0</v>
      </c>
    </row>
    <row r="2079" spans="1:3" x14ac:dyDescent="0.25">
      <c r="A2079" s="3" t="s">
        <v>195</v>
      </c>
      <c r="B2079" t="s">
        <v>77</v>
      </c>
      <c r="C2079" s="3" t="s">
        <v>600</v>
      </c>
    </row>
    <row r="2080" spans="1:3" x14ac:dyDescent="0.25">
      <c r="A2080" s="3" t="s">
        <v>195</v>
      </c>
      <c r="B2080" t="s">
        <v>599</v>
      </c>
      <c r="C2080">
        <v>13.14</v>
      </c>
    </row>
    <row r="2081" spans="1:3" x14ac:dyDescent="0.25">
      <c r="A2081" s="3" t="s">
        <v>195</v>
      </c>
      <c r="B2081" t="s">
        <v>583</v>
      </c>
      <c r="C2081" s="3" t="s">
        <v>584</v>
      </c>
    </row>
    <row r="2082" spans="1:3" x14ac:dyDescent="0.25">
      <c r="A2082" s="3" t="s">
        <v>196</v>
      </c>
      <c r="B2082" t="s">
        <v>76</v>
      </c>
      <c r="C2082" t="b">
        <v>0</v>
      </c>
    </row>
    <row r="2083" spans="1:3" x14ac:dyDescent="0.25">
      <c r="A2083" s="3" t="s">
        <v>196</v>
      </c>
      <c r="B2083" t="s">
        <v>77</v>
      </c>
      <c r="C2083" s="3" t="s">
        <v>603</v>
      </c>
    </row>
    <row r="2084" spans="1:3" x14ac:dyDescent="0.25">
      <c r="A2084" s="3" t="s">
        <v>196</v>
      </c>
      <c r="B2084" t="s">
        <v>599</v>
      </c>
      <c r="C2084">
        <v>13.86</v>
      </c>
    </row>
    <row r="2085" spans="1:3" x14ac:dyDescent="0.25">
      <c r="A2085" s="3" t="s">
        <v>196</v>
      </c>
      <c r="B2085" t="s">
        <v>583</v>
      </c>
      <c r="C2085" s="3" t="s">
        <v>584</v>
      </c>
    </row>
    <row r="2086" spans="1:3" x14ac:dyDescent="0.25">
      <c r="A2086" s="3" t="s">
        <v>144</v>
      </c>
      <c r="B2086" t="s">
        <v>76</v>
      </c>
      <c r="C2086" t="b">
        <v>0</v>
      </c>
    </row>
    <row r="2087" spans="1:3" x14ac:dyDescent="0.25">
      <c r="A2087" s="3" t="s">
        <v>144</v>
      </c>
      <c r="B2087" t="s">
        <v>77</v>
      </c>
      <c r="C2087" s="3" t="s">
        <v>607</v>
      </c>
    </row>
    <row r="2088" spans="1:3" x14ac:dyDescent="0.25">
      <c r="A2088" s="3" t="s">
        <v>144</v>
      </c>
      <c r="B2088" t="s">
        <v>599</v>
      </c>
      <c r="C2088">
        <v>13.57</v>
      </c>
    </row>
    <row r="2089" spans="1:3" x14ac:dyDescent="0.25">
      <c r="A2089" s="3" t="s">
        <v>144</v>
      </c>
      <c r="B2089" t="s">
        <v>583</v>
      </c>
      <c r="C2089" s="3" t="s">
        <v>584</v>
      </c>
    </row>
    <row r="2090" spans="1:3" x14ac:dyDescent="0.25">
      <c r="A2090" s="3" t="s">
        <v>144</v>
      </c>
      <c r="B2090" t="s">
        <v>586</v>
      </c>
      <c r="C2090">
        <v>6</v>
      </c>
    </row>
    <row r="2091" spans="1:3" x14ac:dyDescent="0.25">
      <c r="A2091" s="3" t="s">
        <v>144</v>
      </c>
      <c r="B2091" t="s">
        <v>587</v>
      </c>
      <c r="C2091">
        <v>8</v>
      </c>
    </row>
    <row r="2092" spans="1:3" x14ac:dyDescent="0.25">
      <c r="A2092" s="3" t="s">
        <v>144</v>
      </c>
      <c r="B2092" t="s">
        <v>588</v>
      </c>
      <c r="C2092" s="3" t="s">
        <v>774</v>
      </c>
    </row>
    <row r="2093" spans="1:3" x14ac:dyDescent="0.25">
      <c r="A2093" s="3" t="s">
        <v>144</v>
      </c>
      <c r="B2093" t="s">
        <v>592</v>
      </c>
      <c r="C2093">
        <v>1</v>
      </c>
    </row>
    <row r="2094" spans="1:3" x14ac:dyDescent="0.25">
      <c r="A2094" s="3" t="s">
        <v>144</v>
      </c>
      <c r="B2094" t="s">
        <v>593</v>
      </c>
      <c r="C2094" t="b">
        <v>1</v>
      </c>
    </row>
    <row r="2095" spans="1:3" x14ac:dyDescent="0.25">
      <c r="A2095" s="3" t="s">
        <v>144</v>
      </c>
      <c r="B2095" t="s">
        <v>594</v>
      </c>
      <c r="C2095" t="b">
        <v>1</v>
      </c>
    </row>
    <row r="2096" spans="1:3" x14ac:dyDescent="0.25">
      <c r="A2096" s="3" t="s">
        <v>144</v>
      </c>
      <c r="B2096" t="s">
        <v>595</v>
      </c>
      <c r="C2096" t="b">
        <v>1</v>
      </c>
    </row>
    <row r="2097" spans="1:3" x14ac:dyDescent="0.25">
      <c r="A2097" s="3" t="s">
        <v>144</v>
      </c>
      <c r="B2097" t="s">
        <v>596</v>
      </c>
      <c r="C2097" t="b">
        <v>1</v>
      </c>
    </row>
    <row r="2098" spans="1:3" x14ac:dyDescent="0.25">
      <c r="A2098" s="3" t="s">
        <v>145</v>
      </c>
      <c r="B2098" t="s">
        <v>76</v>
      </c>
      <c r="C2098" t="b">
        <v>0</v>
      </c>
    </row>
    <row r="2099" spans="1:3" x14ac:dyDescent="0.25">
      <c r="A2099" s="3" t="s">
        <v>145</v>
      </c>
      <c r="B2099" t="s">
        <v>77</v>
      </c>
      <c r="C2099" s="3" t="s">
        <v>609</v>
      </c>
    </row>
    <row r="2100" spans="1:3" x14ac:dyDescent="0.25">
      <c r="A2100" s="3" t="s">
        <v>145</v>
      </c>
      <c r="B2100" t="s">
        <v>599</v>
      </c>
      <c r="C2100">
        <v>19.29</v>
      </c>
    </row>
    <row r="2101" spans="1:3" x14ac:dyDescent="0.25">
      <c r="A2101" s="3" t="s">
        <v>145</v>
      </c>
      <c r="B2101" t="s">
        <v>583</v>
      </c>
      <c r="C2101" s="3" t="s">
        <v>584</v>
      </c>
    </row>
    <row r="2102" spans="1:3" x14ac:dyDescent="0.25">
      <c r="A2102" s="3" t="s">
        <v>145</v>
      </c>
      <c r="B2102" t="s">
        <v>586</v>
      </c>
      <c r="C2102">
        <v>6</v>
      </c>
    </row>
    <row r="2103" spans="1:3" x14ac:dyDescent="0.25">
      <c r="A2103" s="3" t="s">
        <v>145</v>
      </c>
      <c r="B2103" t="s">
        <v>587</v>
      </c>
      <c r="C2103">
        <v>8</v>
      </c>
    </row>
    <row r="2104" spans="1:3" x14ac:dyDescent="0.25">
      <c r="A2104" s="3" t="s">
        <v>145</v>
      </c>
      <c r="B2104" t="s">
        <v>588</v>
      </c>
      <c r="C2104" s="3" t="s">
        <v>774</v>
      </c>
    </row>
    <row r="2105" spans="1:3" x14ac:dyDescent="0.25">
      <c r="A2105" s="3" t="s">
        <v>145</v>
      </c>
      <c r="B2105" t="s">
        <v>592</v>
      </c>
      <c r="C2105">
        <v>1</v>
      </c>
    </row>
    <row r="2106" spans="1:3" x14ac:dyDescent="0.25">
      <c r="A2106" s="3" t="s">
        <v>145</v>
      </c>
      <c r="B2106" t="s">
        <v>593</v>
      </c>
      <c r="C2106" t="b">
        <v>1</v>
      </c>
    </row>
    <row r="2107" spans="1:3" x14ac:dyDescent="0.25">
      <c r="A2107" s="3" t="s">
        <v>145</v>
      </c>
      <c r="B2107" t="s">
        <v>594</v>
      </c>
      <c r="C2107" t="b">
        <v>1</v>
      </c>
    </row>
    <row r="2108" spans="1:3" x14ac:dyDescent="0.25">
      <c r="A2108" s="3" t="s">
        <v>145</v>
      </c>
      <c r="B2108" t="s">
        <v>595</v>
      </c>
      <c r="C2108" t="b">
        <v>1</v>
      </c>
    </row>
    <row r="2109" spans="1:3" x14ac:dyDescent="0.25">
      <c r="A2109" s="3" t="s">
        <v>145</v>
      </c>
      <c r="B2109" t="s">
        <v>596</v>
      </c>
      <c r="C2109" t="b">
        <v>1</v>
      </c>
    </row>
    <row r="2110" spans="1:3" x14ac:dyDescent="0.25">
      <c r="A2110" s="3" t="s">
        <v>146</v>
      </c>
      <c r="B2110" t="s">
        <v>76</v>
      </c>
      <c r="C2110" t="b">
        <v>0</v>
      </c>
    </row>
    <row r="2111" spans="1:3" x14ac:dyDescent="0.25">
      <c r="A2111" s="3" t="s">
        <v>146</v>
      </c>
      <c r="B2111" t="s">
        <v>77</v>
      </c>
      <c r="C2111" s="3" t="s">
        <v>610</v>
      </c>
    </row>
    <row r="2112" spans="1:3" x14ac:dyDescent="0.25">
      <c r="A2112" s="3" t="s">
        <v>146</v>
      </c>
      <c r="B2112" t="s">
        <v>599</v>
      </c>
      <c r="C2112">
        <v>51</v>
      </c>
    </row>
    <row r="2113" spans="1:3" x14ac:dyDescent="0.25">
      <c r="A2113" s="3" t="s">
        <v>146</v>
      </c>
      <c r="B2113" t="s">
        <v>583</v>
      </c>
      <c r="C2113" s="3" t="s">
        <v>584</v>
      </c>
    </row>
    <row r="2114" spans="1:3" x14ac:dyDescent="0.25">
      <c r="A2114" s="3" t="s">
        <v>146</v>
      </c>
      <c r="B2114" t="s">
        <v>586</v>
      </c>
      <c r="C2114">
        <v>6</v>
      </c>
    </row>
    <row r="2115" spans="1:3" x14ac:dyDescent="0.25">
      <c r="A2115" s="3" t="s">
        <v>146</v>
      </c>
      <c r="B2115" t="s">
        <v>587</v>
      </c>
      <c r="C2115">
        <v>8</v>
      </c>
    </row>
    <row r="2116" spans="1:3" x14ac:dyDescent="0.25">
      <c r="A2116" s="3" t="s">
        <v>146</v>
      </c>
      <c r="B2116" t="s">
        <v>588</v>
      </c>
      <c r="C2116" s="3" t="s">
        <v>774</v>
      </c>
    </row>
    <row r="2117" spans="1:3" x14ac:dyDescent="0.25">
      <c r="A2117" s="3" t="s">
        <v>146</v>
      </c>
      <c r="B2117" t="s">
        <v>592</v>
      </c>
      <c r="C2117">
        <v>1</v>
      </c>
    </row>
    <row r="2118" spans="1:3" x14ac:dyDescent="0.25">
      <c r="A2118" s="3" t="s">
        <v>146</v>
      </c>
      <c r="B2118" t="s">
        <v>593</v>
      </c>
      <c r="C2118" t="b">
        <v>1</v>
      </c>
    </row>
    <row r="2119" spans="1:3" x14ac:dyDescent="0.25">
      <c r="A2119" s="3" t="s">
        <v>146</v>
      </c>
      <c r="B2119" t="s">
        <v>594</v>
      </c>
      <c r="C2119" t="b">
        <v>1</v>
      </c>
    </row>
    <row r="2120" spans="1:3" x14ac:dyDescent="0.25">
      <c r="A2120" s="3" t="s">
        <v>146</v>
      </c>
      <c r="B2120" t="s">
        <v>595</v>
      </c>
      <c r="C2120" t="b">
        <v>1</v>
      </c>
    </row>
    <row r="2121" spans="1:3" x14ac:dyDescent="0.25">
      <c r="A2121" s="3" t="s">
        <v>146</v>
      </c>
      <c r="B2121" t="s">
        <v>596</v>
      </c>
      <c r="C2121" t="b">
        <v>1</v>
      </c>
    </row>
    <row r="2122" spans="1:3" x14ac:dyDescent="0.25">
      <c r="A2122" s="3" t="s">
        <v>185</v>
      </c>
      <c r="B2122" t="s">
        <v>76</v>
      </c>
      <c r="C2122" t="b">
        <v>0</v>
      </c>
    </row>
    <row r="2123" spans="1:3" x14ac:dyDescent="0.25">
      <c r="A2123" s="3" t="s">
        <v>185</v>
      </c>
      <c r="B2123" t="s">
        <v>77</v>
      </c>
      <c r="C2123" s="3" t="s">
        <v>611</v>
      </c>
    </row>
    <row r="2124" spans="1:3" x14ac:dyDescent="0.25">
      <c r="A2124" s="3" t="s">
        <v>185</v>
      </c>
      <c r="B2124" t="s">
        <v>599</v>
      </c>
      <c r="C2124">
        <v>19.43</v>
      </c>
    </row>
    <row r="2125" spans="1:3" x14ac:dyDescent="0.25">
      <c r="A2125" s="3" t="s">
        <v>185</v>
      </c>
      <c r="B2125" t="s">
        <v>583</v>
      </c>
      <c r="C2125" s="3" t="s">
        <v>584</v>
      </c>
    </row>
    <row r="2126" spans="1:3" x14ac:dyDescent="0.25">
      <c r="A2126" s="3" t="s">
        <v>186</v>
      </c>
      <c r="B2126" t="s">
        <v>76</v>
      </c>
      <c r="C2126" t="b">
        <v>0</v>
      </c>
    </row>
    <row r="2127" spans="1:3" x14ac:dyDescent="0.25">
      <c r="A2127" s="3" t="s">
        <v>186</v>
      </c>
      <c r="B2127" t="s">
        <v>77</v>
      </c>
      <c r="C2127" s="3" t="s">
        <v>787</v>
      </c>
    </row>
    <row r="2128" spans="1:3" x14ac:dyDescent="0.25">
      <c r="A2128" s="3" t="s">
        <v>186</v>
      </c>
      <c r="B2128" t="s">
        <v>599</v>
      </c>
      <c r="C2128">
        <v>21.57</v>
      </c>
    </row>
    <row r="2129" spans="1:3" x14ac:dyDescent="0.25">
      <c r="A2129" s="3" t="s">
        <v>186</v>
      </c>
      <c r="B2129" t="s">
        <v>583</v>
      </c>
      <c r="C2129" s="3" t="s">
        <v>584</v>
      </c>
    </row>
    <row r="2130" spans="1:3" x14ac:dyDescent="0.25">
      <c r="A2130" s="3" t="s">
        <v>187</v>
      </c>
      <c r="B2130" t="s">
        <v>76</v>
      </c>
      <c r="C2130" t="b">
        <v>0</v>
      </c>
    </row>
    <row r="2131" spans="1:3" x14ac:dyDescent="0.25">
      <c r="A2131" s="3" t="s">
        <v>187</v>
      </c>
      <c r="B2131" t="s">
        <v>77</v>
      </c>
      <c r="C2131" s="3" t="s">
        <v>788</v>
      </c>
    </row>
    <row r="2132" spans="1:3" x14ac:dyDescent="0.25">
      <c r="A2132" s="3" t="s">
        <v>187</v>
      </c>
      <c r="B2132" t="s">
        <v>599</v>
      </c>
      <c r="C2132">
        <v>15</v>
      </c>
    </row>
    <row r="2133" spans="1:3" x14ac:dyDescent="0.25">
      <c r="A2133" s="3" t="s">
        <v>187</v>
      </c>
      <c r="B2133" t="s">
        <v>583</v>
      </c>
      <c r="C2133" s="3" t="s">
        <v>584</v>
      </c>
    </row>
    <row r="2134" spans="1:3" x14ac:dyDescent="0.25">
      <c r="A2134" s="3" t="s">
        <v>246</v>
      </c>
      <c r="B2134" t="s">
        <v>76</v>
      </c>
      <c r="C2134" t="b">
        <v>0</v>
      </c>
    </row>
    <row r="2135" spans="1:3" x14ac:dyDescent="0.25">
      <c r="A2135" s="3" t="s">
        <v>246</v>
      </c>
      <c r="B2135" t="s">
        <v>77</v>
      </c>
      <c r="C2135" s="3" t="s">
        <v>789</v>
      </c>
    </row>
    <row r="2136" spans="1:3" x14ac:dyDescent="0.25">
      <c r="A2136" s="3" t="s">
        <v>246</v>
      </c>
      <c r="B2136" t="s">
        <v>599</v>
      </c>
      <c r="C2136">
        <v>12.29</v>
      </c>
    </row>
    <row r="2137" spans="1:3" x14ac:dyDescent="0.25">
      <c r="A2137" s="3" t="s">
        <v>246</v>
      </c>
      <c r="B2137" t="s">
        <v>583</v>
      </c>
      <c r="C2137" s="3" t="s">
        <v>584</v>
      </c>
    </row>
    <row r="2138" spans="1:3" x14ac:dyDescent="0.25">
      <c r="A2138" s="3" t="s">
        <v>188</v>
      </c>
      <c r="B2138" t="s">
        <v>76</v>
      </c>
      <c r="C2138" t="b">
        <v>0</v>
      </c>
    </row>
    <row r="2139" spans="1:3" x14ac:dyDescent="0.25">
      <c r="A2139" s="3" t="s">
        <v>188</v>
      </c>
      <c r="B2139" t="s">
        <v>77</v>
      </c>
      <c r="C2139" s="3" t="s">
        <v>790</v>
      </c>
    </row>
    <row r="2140" spans="1:3" x14ac:dyDescent="0.25">
      <c r="A2140" s="3" t="s">
        <v>188</v>
      </c>
      <c r="B2140" t="s">
        <v>599</v>
      </c>
      <c r="C2140">
        <v>16.43</v>
      </c>
    </row>
    <row r="2141" spans="1:3" x14ac:dyDescent="0.25">
      <c r="A2141" s="3" t="s">
        <v>188</v>
      </c>
      <c r="B2141" t="s">
        <v>583</v>
      </c>
      <c r="C2141" s="3" t="s">
        <v>584</v>
      </c>
    </row>
    <row r="2142" spans="1:3" x14ac:dyDescent="0.25">
      <c r="A2142" s="3" t="s">
        <v>189</v>
      </c>
      <c r="B2142" t="s">
        <v>76</v>
      </c>
      <c r="C2142" t="b">
        <v>0</v>
      </c>
    </row>
    <row r="2143" spans="1:3" x14ac:dyDescent="0.25">
      <c r="A2143" s="3" t="s">
        <v>189</v>
      </c>
      <c r="B2143" t="s">
        <v>77</v>
      </c>
      <c r="C2143" s="3" t="s">
        <v>792</v>
      </c>
    </row>
    <row r="2144" spans="1:3" x14ac:dyDescent="0.25">
      <c r="A2144" s="3" t="s">
        <v>189</v>
      </c>
      <c r="B2144" t="s">
        <v>599</v>
      </c>
      <c r="C2144">
        <v>17.57</v>
      </c>
    </row>
    <row r="2145" spans="1:3" x14ac:dyDescent="0.25">
      <c r="A2145" s="3" t="s">
        <v>189</v>
      </c>
      <c r="B2145" t="s">
        <v>583</v>
      </c>
      <c r="C2145" s="3" t="s">
        <v>584</v>
      </c>
    </row>
    <row r="2146" spans="1:3" x14ac:dyDescent="0.25">
      <c r="A2146" s="3" t="s">
        <v>190</v>
      </c>
      <c r="B2146" t="s">
        <v>76</v>
      </c>
      <c r="C2146" t="b">
        <v>0</v>
      </c>
    </row>
    <row r="2147" spans="1:3" x14ac:dyDescent="0.25">
      <c r="A2147" s="3" t="s">
        <v>190</v>
      </c>
      <c r="B2147" t="s">
        <v>77</v>
      </c>
      <c r="C2147" s="3" t="s">
        <v>793</v>
      </c>
    </row>
    <row r="2148" spans="1:3" x14ac:dyDescent="0.25">
      <c r="A2148" s="3" t="s">
        <v>190</v>
      </c>
      <c r="B2148" t="s">
        <v>599</v>
      </c>
      <c r="C2148">
        <v>16.57</v>
      </c>
    </row>
    <row r="2149" spans="1:3" x14ac:dyDescent="0.25">
      <c r="A2149" s="3" t="s">
        <v>190</v>
      </c>
      <c r="B2149" t="s">
        <v>583</v>
      </c>
      <c r="C2149" s="3" t="s">
        <v>584</v>
      </c>
    </row>
    <row r="2150" spans="1:3" x14ac:dyDescent="0.25">
      <c r="A2150" s="3" t="s">
        <v>191</v>
      </c>
      <c r="B2150" t="s">
        <v>76</v>
      </c>
      <c r="C2150" t="b">
        <v>0</v>
      </c>
    </row>
    <row r="2151" spans="1:3" x14ac:dyDescent="0.25">
      <c r="A2151" s="3" t="s">
        <v>191</v>
      </c>
      <c r="B2151" t="s">
        <v>77</v>
      </c>
      <c r="C2151" s="3" t="s">
        <v>798</v>
      </c>
    </row>
    <row r="2152" spans="1:3" x14ac:dyDescent="0.25">
      <c r="A2152" s="3" t="s">
        <v>191</v>
      </c>
      <c r="B2152" t="s">
        <v>599</v>
      </c>
      <c r="C2152">
        <v>16.57</v>
      </c>
    </row>
    <row r="2153" spans="1:3" x14ac:dyDescent="0.25">
      <c r="A2153" s="3" t="s">
        <v>191</v>
      </c>
      <c r="B2153" t="s">
        <v>583</v>
      </c>
      <c r="C2153" s="3" t="s">
        <v>584</v>
      </c>
    </row>
    <row r="2154" spans="1:3" x14ac:dyDescent="0.25">
      <c r="A2154" s="3" t="s">
        <v>142</v>
      </c>
      <c r="B2154" t="s">
        <v>638</v>
      </c>
      <c r="C2154" s="3" t="s">
        <v>598</v>
      </c>
    </row>
    <row r="2155" spans="1:3" x14ac:dyDescent="0.25">
      <c r="A2155" s="3" t="s">
        <v>142</v>
      </c>
      <c r="B2155" t="s">
        <v>640</v>
      </c>
      <c r="C2155">
        <v>2</v>
      </c>
    </row>
    <row r="2156" spans="1:3" x14ac:dyDescent="0.25">
      <c r="A2156" s="3" t="s">
        <v>142</v>
      </c>
      <c r="B2156" t="s">
        <v>641</v>
      </c>
      <c r="C2156">
        <v>1</v>
      </c>
    </row>
    <row r="2157" spans="1:3" x14ac:dyDescent="0.25">
      <c r="A2157" s="3" t="s">
        <v>142</v>
      </c>
      <c r="B2157" t="s">
        <v>642</v>
      </c>
      <c r="C2157" s="3" t="s">
        <v>777</v>
      </c>
    </row>
    <row r="2158" spans="1:3" x14ac:dyDescent="0.25">
      <c r="A2158" s="3" t="s">
        <v>142</v>
      </c>
      <c r="B2158" t="s">
        <v>645</v>
      </c>
      <c r="C2158">
        <v>65535</v>
      </c>
    </row>
    <row r="2159" spans="1:3" x14ac:dyDescent="0.25">
      <c r="A2159" s="3" t="s">
        <v>52</v>
      </c>
      <c r="B2159" t="s">
        <v>612</v>
      </c>
      <c r="C2159">
        <v>6299648</v>
      </c>
    </row>
    <row r="2160" spans="1:3" x14ac:dyDescent="0.25">
      <c r="A2160" s="3" t="s">
        <v>52</v>
      </c>
      <c r="B2160" t="s">
        <v>613</v>
      </c>
      <c r="C2160" t="b">
        <v>0</v>
      </c>
    </row>
    <row r="2161" spans="1:3" x14ac:dyDescent="0.25">
      <c r="A2161" s="3" t="s">
        <v>52</v>
      </c>
      <c r="B2161" t="s">
        <v>614</v>
      </c>
      <c r="C2161" t="b">
        <v>1</v>
      </c>
    </row>
    <row r="2162" spans="1:3" x14ac:dyDescent="0.25">
      <c r="A2162" s="3" t="s">
        <v>52</v>
      </c>
      <c r="B2162" t="s">
        <v>615</v>
      </c>
      <c r="C2162" t="b">
        <v>1</v>
      </c>
    </row>
    <row r="2163" spans="1:3" x14ac:dyDescent="0.25">
      <c r="A2163" s="3" t="s">
        <v>52</v>
      </c>
      <c r="B2163" t="s">
        <v>616</v>
      </c>
      <c r="C2163">
        <v>0</v>
      </c>
    </row>
    <row r="2164" spans="1:3" x14ac:dyDescent="0.25">
      <c r="A2164" s="3" t="s">
        <v>52</v>
      </c>
      <c r="B2164" t="s">
        <v>617</v>
      </c>
      <c r="C2164">
        <v>-2</v>
      </c>
    </row>
    <row r="2165" spans="1:3" x14ac:dyDescent="0.25">
      <c r="A2165" s="3" t="s">
        <v>52</v>
      </c>
      <c r="B2165" t="s">
        <v>618</v>
      </c>
      <c r="C2165">
        <v>1</v>
      </c>
    </row>
    <row r="2166" spans="1:3" x14ac:dyDescent="0.25">
      <c r="A2166" s="3" t="s">
        <v>52</v>
      </c>
      <c r="B2166" t="s">
        <v>619</v>
      </c>
      <c r="C2166">
        <v>1</v>
      </c>
    </row>
    <row r="2167" spans="1:3" x14ac:dyDescent="0.25">
      <c r="A2167" s="3" t="s">
        <v>52</v>
      </c>
      <c r="B2167" t="s">
        <v>620</v>
      </c>
      <c r="C2167">
        <v>1</v>
      </c>
    </row>
    <row r="2168" spans="1:3" x14ac:dyDescent="0.25">
      <c r="A2168" s="3" t="s">
        <v>52</v>
      </c>
      <c r="B2168" t="s">
        <v>621</v>
      </c>
      <c r="C2168">
        <v>1</v>
      </c>
    </row>
    <row r="2169" spans="1:3" x14ac:dyDescent="0.25">
      <c r="A2169" t="s">
        <v>809</v>
      </c>
    </row>
    <row r="2170" spans="1:3" x14ac:dyDescent="0.25">
      <c r="A2170" t="s">
        <v>810</v>
      </c>
    </row>
    <row r="2171" spans="1:3" x14ac:dyDescent="0.25">
      <c r="A2171" s="3" t="s">
        <v>52</v>
      </c>
      <c r="B2171" t="s">
        <v>74</v>
      </c>
      <c r="C2171" s="3" t="s">
        <v>221</v>
      </c>
    </row>
    <row r="2172" spans="1:3" x14ac:dyDescent="0.25">
      <c r="A2172" s="3" t="s">
        <v>52</v>
      </c>
      <c r="B2172" t="s">
        <v>75</v>
      </c>
      <c r="C2172" t="b">
        <v>0</v>
      </c>
    </row>
    <row r="2173" spans="1:3" x14ac:dyDescent="0.25">
      <c r="A2173" s="3" t="s">
        <v>52</v>
      </c>
      <c r="B2173" t="s">
        <v>576</v>
      </c>
      <c r="C2173" s="3" t="s">
        <v>624</v>
      </c>
    </row>
    <row r="2174" spans="1:3" x14ac:dyDescent="0.25">
      <c r="A2174" s="3" t="s">
        <v>52</v>
      </c>
      <c r="B2174" t="s">
        <v>578</v>
      </c>
      <c r="C2174" t="b">
        <v>0</v>
      </c>
    </row>
    <row r="2175" spans="1:3" x14ac:dyDescent="0.25">
      <c r="A2175" s="3" t="s">
        <v>52</v>
      </c>
      <c r="B2175" t="s">
        <v>579</v>
      </c>
      <c r="C2175" t="b">
        <v>0</v>
      </c>
    </row>
    <row r="2176" spans="1:3" x14ac:dyDescent="0.25">
      <c r="A2176" s="3" t="s">
        <v>52</v>
      </c>
      <c r="B2176" t="s">
        <v>580</v>
      </c>
      <c r="C2176" t="b">
        <v>0</v>
      </c>
    </row>
    <row r="2177" spans="1:3" x14ac:dyDescent="0.25">
      <c r="A2177" s="3" t="s">
        <v>52</v>
      </c>
      <c r="B2177" t="s">
        <v>581</v>
      </c>
      <c r="C2177" t="b">
        <v>0</v>
      </c>
    </row>
    <row r="2178" spans="1:3" x14ac:dyDescent="0.25">
      <c r="A2178" s="3" t="s">
        <v>48</v>
      </c>
      <c r="B2178" t="s">
        <v>76</v>
      </c>
      <c r="C2178" t="b">
        <v>1</v>
      </c>
    </row>
    <row r="2179" spans="1:3" x14ac:dyDescent="0.25">
      <c r="A2179" s="3" t="s">
        <v>48</v>
      </c>
      <c r="B2179" t="s">
        <v>77</v>
      </c>
      <c r="C2179" s="3" t="s">
        <v>582</v>
      </c>
    </row>
    <row r="2180" spans="1:3" x14ac:dyDescent="0.25">
      <c r="A2180" s="3" t="s">
        <v>48</v>
      </c>
      <c r="B2180" t="s">
        <v>583</v>
      </c>
      <c r="C2180" s="3" t="s">
        <v>584</v>
      </c>
    </row>
    <row r="2181" spans="1:3" x14ac:dyDescent="0.25">
      <c r="A2181" s="3" t="s">
        <v>3</v>
      </c>
      <c r="B2181" t="s">
        <v>76</v>
      </c>
      <c r="C2181" t="b">
        <v>0</v>
      </c>
    </row>
    <row r="2182" spans="1:3" x14ac:dyDescent="0.25">
      <c r="A2182" s="3" t="s">
        <v>3</v>
      </c>
      <c r="B2182" t="s">
        <v>77</v>
      </c>
      <c r="C2182" s="3" t="s">
        <v>585</v>
      </c>
    </row>
    <row r="2183" spans="1:3" x14ac:dyDescent="0.25">
      <c r="A2183" s="3" t="s">
        <v>3</v>
      </c>
      <c r="B2183" t="s">
        <v>599</v>
      </c>
      <c r="C2183">
        <v>4.29</v>
      </c>
    </row>
    <row r="2184" spans="1:3" x14ac:dyDescent="0.25">
      <c r="A2184" s="3" t="s">
        <v>3</v>
      </c>
      <c r="B2184" t="s">
        <v>583</v>
      </c>
      <c r="C2184" s="3" t="s">
        <v>584</v>
      </c>
    </row>
    <row r="2185" spans="1:3" x14ac:dyDescent="0.25">
      <c r="A2185" s="3" t="s">
        <v>3</v>
      </c>
      <c r="B2185" t="s">
        <v>586</v>
      </c>
      <c r="C2185">
        <v>1</v>
      </c>
    </row>
    <row r="2186" spans="1:3" x14ac:dyDescent="0.25">
      <c r="A2186" s="3" t="s">
        <v>3</v>
      </c>
      <c r="B2186" t="s">
        <v>587</v>
      </c>
      <c r="C2186">
        <v>1</v>
      </c>
    </row>
    <row r="2187" spans="1:3" x14ac:dyDescent="0.25">
      <c r="A2187" s="3" t="s">
        <v>3</v>
      </c>
      <c r="B2187" t="s">
        <v>588</v>
      </c>
      <c r="C2187" s="3" t="s">
        <v>589</v>
      </c>
    </row>
    <row r="2188" spans="1:3" x14ac:dyDescent="0.25">
      <c r="A2188" s="3" t="s">
        <v>3</v>
      </c>
      <c r="B2188" t="s">
        <v>590</v>
      </c>
      <c r="C2188" s="3" t="s">
        <v>591</v>
      </c>
    </row>
    <row r="2189" spans="1:3" x14ac:dyDescent="0.25">
      <c r="A2189" s="3" t="s">
        <v>3</v>
      </c>
      <c r="B2189" t="s">
        <v>592</v>
      </c>
      <c r="C2189">
        <v>1</v>
      </c>
    </row>
    <row r="2190" spans="1:3" x14ac:dyDescent="0.25">
      <c r="A2190" s="3" t="s">
        <v>3</v>
      </c>
      <c r="B2190" t="s">
        <v>593</v>
      </c>
      <c r="C2190" t="b">
        <v>1</v>
      </c>
    </row>
    <row r="2191" spans="1:3" x14ac:dyDescent="0.25">
      <c r="A2191" s="3" t="s">
        <v>3</v>
      </c>
      <c r="B2191" t="s">
        <v>594</v>
      </c>
      <c r="C2191" t="b">
        <v>1</v>
      </c>
    </row>
    <row r="2192" spans="1:3" x14ac:dyDescent="0.25">
      <c r="A2192" s="3" t="s">
        <v>3</v>
      </c>
      <c r="B2192" t="s">
        <v>811</v>
      </c>
      <c r="C2192" s="3" t="s">
        <v>812</v>
      </c>
    </row>
    <row r="2193" spans="1:3" x14ac:dyDescent="0.25">
      <c r="A2193" s="3" t="s">
        <v>3</v>
      </c>
      <c r="B2193" t="s">
        <v>813</v>
      </c>
      <c r="C2193" s="3" t="s">
        <v>814</v>
      </c>
    </row>
    <row r="2194" spans="1:3" x14ac:dyDescent="0.25">
      <c r="A2194" s="3" t="s">
        <v>3</v>
      </c>
      <c r="B2194" t="s">
        <v>595</v>
      </c>
      <c r="C2194" t="b">
        <v>1</v>
      </c>
    </row>
    <row r="2195" spans="1:3" x14ac:dyDescent="0.25">
      <c r="A2195" s="3" t="s">
        <v>3</v>
      </c>
      <c r="B2195" t="s">
        <v>596</v>
      </c>
      <c r="C2195" t="b">
        <v>1</v>
      </c>
    </row>
    <row r="2196" spans="1:3" x14ac:dyDescent="0.25">
      <c r="A2196" s="3" t="s">
        <v>229</v>
      </c>
      <c r="B2196" t="s">
        <v>76</v>
      </c>
      <c r="C2196" t="b">
        <v>0</v>
      </c>
    </row>
    <row r="2197" spans="1:3" x14ac:dyDescent="0.25">
      <c r="A2197" s="3" t="s">
        <v>229</v>
      </c>
      <c r="B2197" t="s">
        <v>77</v>
      </c>
      <c r="C2197" s="3" t="s">
        <v>597</v>
      </c>
    </row>
    <row r="2198" spans="1:3" x14ac:dyDescent="0.25">
      <c r="A2198" s="3" t="s">
        <v>229</v>
      </c>
      <c r="B2198" t="s">
        <v>599</v>
      </c>
      <c r="C2198">
        <v>25</v>
      </c>
    </row>
    <row r="2199" spans="1:3" x14ac:dyDescent="0.25">
      <c r="A2199" s="3" t="s">
        <v>229</v>
      </c>
      <c r="B2199" t="s">
        <v>583</v>
      </c>
      <c r="C2199" s="3" t="s">
        <v>584</v>
      </c>
    </row>
    <row r="2200" spans="1:3" x14ac:dyDescent="0.25">
      <c r="A2200" s="3" t="s">
        <v>229</v>
      </c>
      <c r="B2200" t="s">
        <v>586</v>
      </c>
      <c r="C2200">
        <v>6</v>
      </c>
    </row>
    <row r="2201" spans="1:3" x14ac:dyDescent="0.25">
      <c r="A2201" s="3" t="s">
        <v>229</v>
      </c>
      <c r="B2201" t="s">
        <v>587</v>
      </c>
      <c r="C2201">
        <v>8</v>
      </c>
    </row>
    <row r="2202" spans="1:3" x14ac:dyDescent="0.25">
      <c r="A2202" s="3" t="s">
        <v>229</v>
      </c>
      <c r="B2202" t="s">
        <v>588</v>
      </c>
      <c r="C2202" s="3" t="s">
        <v>774</v>
      </c>
    </row>
    <row r="2203" spans="1:3" x14ac:dyDescent="0.25">
      <c r="A2203" s="3" t="s">
        <v>229</v>
      </c>
      <c r="B2203" t="s">
        <v>592</v>
      </c>
      <c r="C2203">
        <v>1</v>
      </c>
    </row>
    <row r="2204" spans="1:3" x14ac:dyDescent="0.25">
      <c r="A2204" s="3" t="s">
        <v>229</v>
      </c>
      <c r="B2204" t="s">
        <v>593</v>
      </c>
      <c r="C2204" t="b">
        <v>1</v>
      </c>
    </row>
    <row r="2205" spans="1:3" x14ac:dyDescent="0.25">
      <c r="A2205" s="3" t="s">
        <v>229</v>
      </c>
      <c r="B2205" t="s">
        <v>594</v>
      </c>
      <c r="C2205" t="b">
        <v>1</v>
      </c>
    </row>
    <row r="2206" spans="1:3" x14ac:dyDescent="0.25">
      <c r="A2206" s="3" t="s">
        <v>229</v>
      </c>
      <c r="B2206" t="s">
        <v>811</v>
      </c>
      <c r="C2206" s="3" t="s">
        <v>812</v>
      </c>
    </row>
    <row r="2207" spans="1:3" x14ac:dyDescent="0.25">
      <c r="A2207" s="3" t="s">
        <v>229</v>
      </c>
      <c r="B2207" t="s">
        <v>813</v>
      </c>
      <c r="C2207" s="3" t="s">
        <v>815</v>
      </c>
    </row>
    <row r="2208" spans="1:3" x14ac:dyDescent="0.25">
      <c r="A2208" s="3" t="s">
        <v>229</v>
      </c>
      <c r="B2208" t="s">
        <v>595</v>
      </c>
      <c r="C2208" t="b">
        <v>1</v>
      </c>
    </row>
    <row r="2209" spans="1:3" x14ac:dyDescent="0.25">
      <c r="A2209" s="3" t="s">
        <v>229</v>
      </c>
      <c r="B2209" t="s">
        <v>596</v>
      </c>
      <c r="C2209" t="b">
        <v>1</v>
      </c>
    </row>
    <row r="2210" spans="1:3" x14ac:dyDescent="0.25">
      <c r="A2210" s="3" t="s">
        <v>230</v>
      </c>
      <c r="B2210" t="s">
        <v>76</v>
      </c>
      <c r="C2210" t="b">
        <v>0</v>
      </c>
    </row>
    <row r="2211" spans="1:3" x14ac:dyDescent="0.25">
      <c r="A2211" s="3" t="s">
        <v>230</v>
      </c>
      <c r="B2211" t="s">
        <v>77</v>
      </c>
      <c r="C2211" s="3" t="s">
        <v>598</v>
      </c>
    </row>
    <row r="2212" spans="1:3" x14ac:dyDescent="0.25">
      <c r="A2212" s="3" t="s">
        <v>230</v>
      </c>
      <c r="B2212" t="s">
        <v>599</v>
      </c>
      <c r="C2212">
        <v>20.43</v>
      </c>
    </row>
    <row r="2213" spans="1:3" x14ac:dyDescent="0.25">
      <c r="A2213" s="3" t="s">
        <v>230</v>
      </c>
      <c r="B2213" t="s">
        <v>583</v>
      </c>
      <c r="C2213" s="3" t="s">
        <v>584</v>
      </c>
    </row>
    <row r="2214" spans="1:3" x14ac:dyDescent="0.25">
      <c r="A2214" s="3" t="s">
        <v>8</v>
      </c>
      <c r="B2214" t="s">
        <v>76</v>
      </c>
      <c r="C2214" t="b">
        <v>0</v>
      </c>
    </row>
    <row r="2215" spans="1:3" x14ac:dyDescent="0.25">
      <c r="A2215" s="3" t="s">
        <v>8</v>
      </c>
      <c r="B2215" t="s">
        <v>77</v>
      </c>
      <c r="C2215" s="3" t="s">
        <v>600</v>
      </c>
    </row>
    <row r="2216" spans="1:3" x14ac:dyDescent="0.25">
      <c r="A2216" s="3" t="s">
        <v>8</v>
      </c>
      <c r="B2216" t="s">
        <v>599</v>
      </c>
      <c r="C2216">
        <v>8.57</v>
      </c>
    </row>
    <row r="2217" spans="1:3" x14ac:dyDescent="0.25">
      <c r="A2217" s="3" t="s">
        <v>8</v>
      </c>
      <c r="B2217" t="s">
        <v>583</v>
      </c>
      <c r="C2217" s="3" t="s">
        <v>584</v>
      </c>
    </row>
    <row r="2218" spans="1:3" x14ac:dyDescent="0.25">
      <c r="A2218" s="3" t="s">
        <v>8</v>
      </c>
      <c r="B2218" t="s">
        <v>586</v>
      </c>
      <c r="C2218">
        <v>1</v>
      </c>
    </row>
    <row r="2219" spans="1:3" x14ac:dyDescent="0.25">
      <c r="A2219" s="3" t="s">
        <v>8</v>
      </c>
      <c r="B2219" t="s">
        <v>587</v>
      </c>
      <c r="C2219">
        <v>1</v>
      </c>
    </row>
    <row r="2220" spans="1:3" x14ac:dyDescent="0.25">
      <c r="A2220" s="3" t="s">
        <v>8</v>
      </c>
      <c r="B2220" t="s">
        <v>588</v>
      </c>
      <c r="C2220" s="3" t="s">
        <v>816</v>
      </c>
    </row>
    <row r="2221" spans="1:3" x14ac:dyDescent="0.25">
      <c r="A2221" s="3" t="s">
        <v>8</v>
      </c>
      <c r="B2221" t="s">
        <v>590</v>
      </c>
      <c r="C2221" s="3" t="s">
        <v>774</v>
      </c>
    </row>
    <row r="2222" spans="1:3" x14ac:dyDescent="0.25">
      <c r="A2222" s="3" t="s">
        <v>8</v>
      </c>
      <c r="B2222" t="s">
        <v>592</v>
      </c>
      <c r="C2222">
        <v>1</v>
      </c>
    </row>
    <row r="2223" spans="1:3" x14ac:dyDescent="0.25">
      <c r="A2223" s="3" t="s">
        <v>8</v>
      </c>
      <c r="B2223" t="s">
        <v>593</v>
      </c>
      <c r="C2223" t="b">
        <v>1</v>
      </c>
    </row>
    <row r="2224" spans="1:3" x14ac:dyDescent="0.25">
      <c r="A2224" s="3" t="s">
        <v>8</v>
      </c>
      <c r="B2224" t="s">
        <v>594</v>
      </c>
      <c r="C2224" t="b">
        <v>1</v>
      </c>
    </row>
    <row r="2225" spans="1:3" x14ac:dyDescent="0.25">
      <c r="A2225" s="3" t="s">
        <v>8</v>
      </c>
      <c r="B2225" t="s">
        <v>811</v>
      </c>
      <c r="C2225" s="3" t="s">
        <v>812</v>
      </c>
    </row>
    <row r="2226" spans="1:3" x14ac:dyDescent="0.25">
      <c r="A2226" s="3" t="s">
        <v>8</v>
      </c>
      <c r="B2226" t="s">
        <v>813</v>
      </c>
      <c r="C2226" s="3" t="s">
        <v>817</v>
      </c>
    </row>
    <row r="2227" spans="1:3" x14ac:dyDescent="0.25">
      <c r="A2227" s="3" t="s">
        <v>8</v>
      </c>
      <c r="B2227" t="s">
        <v>595</v>
      </c>
      <c r="C2227" t="b">
        <v>1</v>
      </c>
    </row>
    <row r="2228" spans="1:3" x14ac:dyDescent="0.25">
      <c r="A2228" s="3" t="s">
        <v>8</v>
      </c>
      <c r="B2228" t="s">
        <v>596</v>
      </c>
      <c r="C2228" t="b">
        <v>1</v>
      </c>
    </row>
    <row r="2229" spans="1:3" x14ac:dyDescent="0.25">
      <c r="A2229" s="3" t="s">
        <v>232</v>
      </c>
      <c r="B2229" t="s">
        <v>76</v>
      </c>
      <c r="C2229" t="b">
        <v>0</v>
      </c>
    </row>
    <row r="2230" spans="1:3" x14ac:dyDescent="0.25">
      <c r="A2230" s="3" t="s">
        <v>232</v>
      </c>
      <c r="B2230" t="s">
        <v>77</v>
      </c>
      <c r="C2230" s="3" t="s">
        <v>603</v>
      </c>
    </row>
    <row r="2231" spans="1:3" x14ac:dyDescent="0.25">
      <c r="A2231" s="3" t="s">
        <v>232</v>
      </c>
      <c r="B2231" t="s">
        <v>599</v>
      </c>
      <c r="C2231">
        <v>12.71</v>
      </c>
    </row>
    <row r="2232" spans="1:3" x14ac:dyDescent="0.25">
      <c r="A2232" s="3" t="s">
        <v>232</v>
      </c>
      <c r="B2232" t="s">
        <v>583</v>
      </c>
      <c r="C2232" s="3" t="s">
        <v>584</v>
      </c>
    </row>
    <row r="2233" spans="1:3" x14ac:dyDescent="0.25">
      <c r="A2233" s="3" t="s">
        <v>232</v>
      </c>
      <c r="B2233" t="s">
        <v>586</v>
      </c>
      <c r="C2233">
        <v>1</v>
      </c>
    </row>
    <row r="2234" spans="1:3" x14ac:dyDescent="0.25">
      <c r="A2234" s="3" t="s">
        <v>232</v>
      </c>
      <c r="B2234" t="s">
        <v>587</v>
      </c>
      <c r="C2234">
        <v>1</v>
      </c>
    </row>
    <row r="2235" spans="1:3" x14ac:dyDescent="0.25">
      <c r="A2235" s="3" t="s">
        <v>232</v>
      </c>
      <c r="B2235" t="s">
        <v>588</v>
      </c>
      <c r="C2235" s="3" t="s">
        <v>589</v>
      </c>
    </row>
    <row r="2236" spans="1:3" x14ac:dyDescent="0.25">
      <c r="A2236" s="3" t="s">
        <v>232</v>
      </c>
      <c r="B2236" t="s">
        <v>590</v>
      </c>
      <c r="C2236" s="3" t="s">
        <v>591</v>
      </c>
    </row>
    <row r="2237" spans="1:3" x14ac:dyDescent="0.25">
      <c r="A2237" s="3" t="s">
        <v>232</v>
      </c>
      <c r="B2237" t="s">
        <v>592</v>
      </c>
      <c r="C2237">
        <v>1</v>
      </c>
    </row>
    <row r="2238" spans="1:3" x14ac:dyDescent="0.25">
      <c r="A2238" s="3" t="s">
        <v>232</v>
      </c>
      <c r="B2238" t="s">
        <v>593</v>
      </c>
      <c r="C2238" t="b">
        <v>1</v>
      </c>
    </row>
    <row r="2239" spans="1:3" x14ac:dyDescent="0.25">
      <c r="A2239" s="3" t="s">
        <v>232</v>
      </c>
      <c r="B2239" t="s">
        <v>594</v>
      </c>
      <c r="C2239" t="b">
        <v>1</v>
      </c>
    </row>
    <row r="2240" spans="1:3" x14ac:dyDescent="0.25">
      <c r="A2240" s="3" t="s">
        <v>232</v>
      </c>
      <c r="B2240" t="s">
        <v>811</v>
      </c>
      <c r="C2240" s="3" t="s">
        <v>812</v>
      </c>
    </row>
    <row r="2241" spans="1:3" x14ac:dyDescent="0.25">
      <c r="A2241" s="3" t="s">
        <v>232</v>
      </c>
      <c r="B2241" t="s">
        <v>813</v>
      </c>
      <c r="C2241" s="3" t="s">
        <v>814</v>
      </c>
    </row>
    <row r="2242" spans="1:3" x14ac:dyDescent="0.25">
      <c r="A2242" s="3" t="s">
        <v>232</v>
      </c>
      <c r="B2242" t="s">
        <v>595</v>
      </c>
      <c r="C2242" t="b">
        <v>1</v>
      </c>
    </row>
    <row r="2243" spans="1:3" x14ac:dyDescent="0.25">
      <c r="A2243" s="3" t="s">
        <v>232</v>
      </c>
      <c r="B2243" t="s">
        <v>596</v>
      </c>
      <c r="C2243" t="b">
        <v>1</v>
      </c>
    </row>
    <row r="2244" spans="1:3" x14ac:dyDescent="0.25">
      <c r="A2244" s="3" t="s">
        <v>229</v>
      </c>
      <c r="B2244" t="s">
        <v>638</v>
      </c>
      <c r="C2244" s="3" t="s">
        <v>818</v>
      </c>
    </row>
    <row r="2245" spans="1:3" x14ac:dyDescent="0.25">
      <c r="A2245" s="3" t="s">
        <v>229</v>
      </c>
      <c r="B2245" t="s">
        <v>640</v>
      </c>
      <c r="C2245">
        <v>2</v>
      </c>
    </row>
    <row r="2246" spans="1:3" x14ac:dyDescent="0.25">
      <c r="A2246" s="3" t="s">
        <v>229</v>
      </c>
      <c r="B2246" t="s">
        <v>641</v>
      </c>
      <c r="C2246">
        <v>1</v>
      </c>
    </row>
    <row r="2247" spans="1:3" x14ac:dyDescent="0.25">
      <c r="A2247" s="3" t="s">
        <v>229</v>
      </c>
      <c r="B2247" t="s">
        <v>642</v>
      </c>
      <c r="C2247" s="3" t="s">
        <v>806</v>
      </c>
    </row>
    <row r="2248" spans="1:3" x14ac:dyDescent="0.25">
      <c r="A2248" s="3" t="s">
        <v>229</v>
      </c>
      <c r="B2248" t="s">
        <v>645</v>
      </c>
      <c r="C2248">
        <v>65535</v>
      </c>
    </row>
    <row r="2249" spans="1:3" x14ac:dyDescent="0.25">
      <c r="A2249" s="3" t="s">
        <v>52</v>
      </c>
      <c r="B2249" t="s">
        <v>612</v>
      </c>
      <c r="C2249">
        <v>6299648</v>
      </c>
    </row>
    <row r="2250" spans="1:3" x14ac:dyDescent="0.25">
      <c r="A2250" s="3" t="s">
        <v>52</v>
      </c>
      <c r="B2250" t="s">
        <v>613</v>
      </c>
      <c r="C2250" t="b">
        <v>0</v>
      </c>
    </row>
    <row r="2251" spans="1:3" x14ac:dyDescent="0.25">
      <c r="A2251" s="3" t="s">
        <v>52</v>
      </c>
      <c r="B2251" t="s">
        <v>614</v>
      </c>
      <c r="C2251" t="b">
        <v>1</v>
      </c>
    </row>
    <row r="2252" spans="1:3" x14ac:dyDescent="0.25">
      <c r="A2252" s="3" t="s">
        <v>52</v>
      </c>
      <c r="B2252" t="s">
        <v>615</v>
      </c>
      <c r="C2252" t="b">
        <v>1</v>
      </c>
    </row>
    <row r="2253" spans="1:3" x14ac:dyDescent="0.25">
      <c r="A2253" s="3" t="s">
        <v>52</v>
      </c>
      <c r="B2253" t="s">
        <v>616</v>
      </c>
      <c r="C2253">
        <v>0</v>
      </c>
    </row>
    <row r="2254" spans="1:3" x14ac:dyDescent="0.25">
      <c r="A2254" s="3" t="s">
        <v>52</v>
      </c>
      <c r="B2254" t="s">
        <v>617</v>
      </c>
      <c r="C2254">
        <v>-2</v>
      </c>
    </row>
    <row r="2255" spans="1:3" x14ac:dyDescent="0.25">
      <c r="A2255" s="3" t="s">
        <v>52</v>
      </c>
      <c r="B2255" t="s">
        <v>618</v>
      </c>
      <c r="C2255">
        <v>1</v>
      </c>
    </row>
    <row r="2256" spans="1:3" x14ac:dyDescent="0.25">
      <c r="A2256" s="3" t="s">
        <v>52</v>
      </c>
      <c r="B2256" t="s">
        <v>619</v>
      </c>
      <c r="C2256">
        <v>1</v>
      </c>
    </row>
    <row r="2257" spans="1:3" x14ac:dyDescent="0.25">
      <c r="A2257" s="3" t="s">
        <v>52</v>
      </c>
      <c r="B2257" t="s">
        <v>620</v>
      </c>
      <c r="C2257">
        <v>1</v>
      </c>
    </row>
    <row r="2258" spans="1:3" x14ac:dyDescent="0.25">
      <c r="A2258" s="3" t="s">
        <v>52</v>
      </c>
      <c r="B2258" t="s">
        <v>621</v>
      </c>
      <c r="C2258">
        <v>1</v>
      </c>
    </row>
    <row r="2259" spans="1:3" x14ac:dyDescent="0.25">
      <c r="A2259" t="s">
        <v>819</v>
      </c>
    </row>
    <row r="2260" spans="1:3" x14ac:dyDescent="0.25">
      <c r="A2260" t="s">
        <v>820</v>
      </c>
    </row>
    <row r="2261" spans="1:3" x14ac:dyDescent="0.25">
      <c r="A2261" s="3" t="s">
        <v>52</v>
      </c>
      <c r="B2261" t="s">
        <v>74</v>
      </c>
      <c r="C2261" s="3" t="s">
        <v>18</v>
      </c>
    </row>
    <row r="2262" spans="1:3" x14ac:dyDescent="0.25">
      <c r="A2262" s="3" t="s">
        <v>52</v>
      </c>
      <c r="B2262" t="s">
        <v>75</v>
      </c>
      <c r="C2262" t="b">
        <v>0</v>
      </c>
    </row>
    <row r="2263" spans="1:3" x14ac:dyDescent="0.25">
      <c r="A2263" s="3" t="s">
        <v>52</v>
      </c>
      <c r="B2263" t="s">
        <v>576</v>
      </c>
      <c r="C2263" s="3" t="s">
        <v>624</v>
      </c>
    </row>
    <row r="2264" spans="1:3" x14ac:dyDescent="0.25">
      <c r="A2264" s="3" t="s">
        <v>52</v>
      </c>
      <c r="B2264" t="s">
        <v>578</v>
      </c>
      <c r="C2264" t="b">
        <v>0</v>
      </c>
    </row>
    <row r="2265" spans="1:3" x14ac:dyDescent="0.25">
      <c r="A2265" s="3" t="s">
        <v>52</v>
      </c>
      <c r="B2265" t="s">
        <v>579</v>
      </c>
      <c r="C2265" t="b">
        <v>0</v>
      </c>
    </row>
    <row r="2266" spans="1:3" x14ac:dyDescent="0.25">
      <c r="A2266" s="3" t="s">
        <v>52</v>
      </c>
      <c r="B2266" t="s">
        <v>580</v>
      </c>
      <c r="C2266" t="b">
        <v>0</v>
      </c>
    </row>
    <row r="2267" spans="1:3" x14ac:dyDescent="0.25">
      <c r="A2267" s="3" t="s">
        <v>52</v>
      </c>
      <c r="B2267" t="s">
        <v>581</v>
      </c>
      <c r="C2267" t="b">
        <v>0</v>
      </c>
    </row>
    <row r="2268" spans="1:3" x14ac:dyDescent="0.25">
      <c r="A2268" s="3" t="s">
        <v>48</v>
      </c>
      <c r="B2268" t="s">
        <v>76</v>
      </c>
      <c r="C2268" t="b">
        <v>1</v>
      </c>
    </row>
    <row r="2269" spans="1:3" x14ac:dyDescent="0.25">
      <c r="A2269" s="3" t="s">
        <v>48</v>
      </c>
      <c r="B2269" t="s">
        <v>77</v>
      </c>
      <c r="C2269" s="3" t="s">
        <v>582</v>
      </c>
    </row>
    <row r="2270" spans="1:3" x14ac:dyDescent="0.25">
      <c r="A2270" s="3" t="s">
        <v>48</v>
      </c>
      <c r="B2270" t="s">
        <v>583</v>
      </c>
      <c r="C2270" s="3" t="s">
        <v>584</v>
      </c>
    </row>
    <row r="2271" spans="1:3" x14ac:dyDescent="0.25">
      <c r="A2271" s="3" t="s">
        <v>3</v>
      </c>
      <c r="B2271" t="s">
        <v>76</v>
      </c>
      <c r="C2271" t="b">
        <v>0</v>
      </c>
    </row>
    <row r="2272" spans="1:3" x14ac:dyDescent="0.25">
      <c r="A2272" s="3" t="s">
        <v>3</v>
      </c>
      <c r="B2272" t="s">
        <v>77</v>
      </c>
      <c r="C2272" s="3" t="s">
        <v>585</v>
      </c>
    </row>
    <row r="2273" spans="1:3" x14ac:dyDescent="0.25">
      <c r="A2273" s="3" t="s">
        <v>3</v>
      </c>
      <c r="B2273" t="s">
        <v>599</v>
      </c>
      <c r="C2273">
        <v>4.29</v>
      </c>
    </row>
    <row r="2274" spans="1:3" x14ac:dyDescent="0.25">
      <c r="A2274" s="3" t="s">
        <v>3</v>
      </c>
      <c r="B2274" t="s">
        <v>583</v>
      </c>
      <c r="C2274" s="3" t="s">
        <v>584</v>
      </c>
    </row>
    <row r="2275" spans="1:3" x14ac:dyDescent="0.25">
      <c r="A2275" s="3" t="s">
        <v>3</v>
      </c>
      <c r="B2275" t="s">
        <v>586</v>
      </c>
      <c r="C2275">
        <v>1</v>
      </c>
    </row>
    <row r="2276" spans="1:3" x14ac:dyDescent="0.25">
      <c r="A2276" s="3" t="s">
        <v>3</v>
      </c>
      <c r="B2276" t="s">
        <v>587</v>
      </c>
      <c r="C2276">
        <v>1</v>
      </c>
    </row>
    <row r="2277" spans="1:3" x14ac:dyDescent="0.25">
      <c r="A2277" s="3" t="s">
        <v>3</v>
      </c>
      <c r="B2277" t="s">
        <v>588</v>
      </c>
      <c r="C2277" s="3" t="s">
        <v>589</v>
      </c>
    </row>
    <row r="2278" spans="1:3" x14ac:dyDescent="0.25">
      <c r="A2278" s="3" t="s">
        <v>3</v>
      </c>
      <c r="B2278" t="s">
        <v>590</v>
      </c>
      <c r="C2278" s="3" t="s">
        <v>591</v>
      </c>
    </row>
    <row r="2279" spans="1:3" x14ac:dyDescent="0.25">
      <c r="A2279" s="3" t="s">
        <v>3</v>
      </c>
      <c r="B2279" t="s">
        <v>592</v>
      </c>
      <c r="C2279">
        <v>1</v>
      </c>
    </row>
    <row r="2280" spans="1:3" x14ac:dyDescent="0.25">
      <c r="A2280" s="3" t="s">
        <v>3</v>
      </c>
      <c r="B2280" t="s">
        <v>593</v>
      </c>
      <c r="C2280" t="b">
        <v>1</v>
      </c>
    </row>
    <row r="2281" spans="1:3" x14ac:dyDescent="0.25">
      <c r="A2281" s="3" t="s">
        <v>3</v>
      </c>
      <c r="B2281" t="s">
        <v>594</v>
      </c>
      <c r="C2281" t="b">
        <v>1</v>
      </c>
    </row>
    <row r="2282" spans="1:3" x14ac:dyDescent="0.25">
      <c r="A2282" s="3" t="s">
        <v>3</v>
      </c>
      <c r="B2282" t="s">
        <v>811</v>
      </c>
      <c r="C2282" s="3" t="s">
        <v>812</v>
      </c>
    </row>
    <row r="2283" spans="1:3" x14ac:dyDescent="0.25">
      <c r="A2283" s="3" t="s">
        <v>3</v>
      </c>
      <c r="B2283" t="s">
        <v>813</v>
      </c>
      <c r="C2283" s="3" t="s">
        <v>814</v>
      </c>
    </row>
    <row r="2284" spans="1:3" x14ac:dyDescent="0.25">
      <c r="A2284" s="3" t="s">
        <v>3</v>
      </c>
      <c r="B2284" t="s">
        <v>595</v>
      </c>
      <c r="C2284" t="b">
        <v>1</v>
      </c>
    </row>
    <row r="2285" spans="1:3" x14ac:dyDescent="0.25">
      <c r="A2285" s="3" t="s">
        <v>3</v>
      </c>
      <c r="B2285" t="s">
        <v>596</v>
      </c>
      <c r="C2285" t="b">
        <v>1</v>
      </c>
    </row>
    <row r="2286" spans="1:3" x14ac:dyDescent="0.25">
      <c r="A2286" s="3" t="s">
        <v>235</v>
      </c>
      <c r="B2286" t="s">
        <v>76</v>
      </c>
      <c r="C2286" t="b">
        <v>0</v>
      </c>
    </row>
    <row r="2287" spans="1:3" x14ac:dyDescent="0.25">
      <c r="A2287" s="3" t="s">
        <v>235</v>
      </c>
      <c r="B2287" t="s">
        <v>77</v>
      </c>
      <c r="C2287" s="3" t="s">
        <v>597</v>
      </c>
    </row>
    <row r="2288" spans="1:3" x14ac:dyDescent="0.25">
      <c r="A2288" s="3" t="s">
        <v>235</v>
      </c>
      <c r="B2288" t="s">
        <v>599</v>
      </c>
      <c r="C2288">
        <v>13.57</v>
      </c>
    </row>
    <row r="2289" spans="1:3" x14ac:dyDescent="0.25">
      <c r="A2289" s="3" t="s">
        <v>235</v>
      </c>
      <c r="B2289" t="s">
        <v>583</v>
      </c>
      <c r="C2289" s="3" t="s">
        <v>584</v>
      </c>
    </row>
    <row r="2290" spans="1:3" x14ac:dyDescent="0.25">
      <c r="A2290" s="3" t="s">
        <v>235</v>
      </c>
      <c r="B2290" t="s">
        <v>586</v>
      </c>
      <c r="C2290">
        <v>6</v>
      </c>
    </row>
    <row r="2291" spans="1:3" x14ac:dyDescent="0.25">
      <c r="A2291" s="3" t="s">
        <v>235</v>
      </c>
      <c r="B2291" t="s">
        <v>587</v>
      </c>
      <c r="C2291">
        <v>8</v>
      </c>
    </row>
    <row r="2292" spans="1:3" x14ac:dyDescent="0.25">
      <c r="A2292" s="3" t="s">
        <v>235</v>
      </c>
      <c r="B2292" t="s">
        <v>588</v>
      </c>
      <c r="C2292" s="3" t="s">
        <v>774</v>
      </c>
    </row>
    <row r="2293" spans="1:3" x14ac:dyDescent="0.25">
      <c r="A2293" s="3" t="s">
        <v>235</v>
      </c>
      <c r="B2293" t="s">
        <v>592</v>
      </c>
      <c r="C2293">
        <v>1</v>
      </c>
    </row>
    <row r="2294" spans="1:3" x14ac:dyDescent="0.25">
      <c r="A2294" s="3" t="s">
        <v>235</v>
      </c>
      <c r="B2294" t="s">
        <v>593</v>
      </c>
      <c r="C2294" t="b">
        <v>1</v>
      </c>
    </row>
    <row r="2295" spans="1:3" x14ac:dyDescent="0.25">
      <c r="A2295" s="3" t="s">
        <v>235</v>
      </c>
      <c r="B2295" t="s">
        <v>594</v>
      </c>
      <c r="C2295" t="b">
        <v>1</v>
      </c>
    </row>
    <row r="2296" spans="1:3" x14ac:dyDescent="0.25">
      <c r="A2296" s="3" t="s">
        <v>235</v>
      </c>
      <c r="B2296" t="s">
        <v>811</v>
      </c>
      <c r="C2296" s="3" t="s">
        <v>812</v>
      </c>
    </row>
    <row r="2297" spans="1:3" x14ac:dyDescent="0.25">
      <c r="A2297" s="3" t="s">
        <v>235</v>
      </c>
      <c r="B2297" t="s">
        <v>813</v>
      </c>
      <c r="C2297" s="3" t="s">
        <v>815</v>
      </c>
    </row>
    <row r="2298" spans="1:3" x14ac:dyDescent="0.25">
      <c r="A2298" s="3" t="s">
        <v>235</v>
      </c>
      <c r="B2298" t="s">
        <v>595</v>
      </c>
      <c r="C2298" t="b">
        <v>1</v>
      </c>
    </row>
    <row r="2299" spans="1:3" x14ac:dyDescent="0.25">
      <c r="A2299" s="3" t="s">
        <v>235</v>
      </c>
      <c r="B2299" t="s">
        <v>596</v>
      </c>
      <c r="C2299" t="b">
        <v>1</v>
      </c>
    </row>
    <row r="2300" spans="1:3" x14ac:dyDescent="0.25">
      <c r="A2300" s="3" t="s">
        <v>235</v>
      </c>
      <c r="B2300" t="s">
        <v>638</v>
      </c>
      <c r="C2300" s="3" t="s">
        <v>821</v>
      </c>
    </row>
    <row r="2301" spans="1:3" x14ac:dyDescent="0.25">
      <c r="A2301" s="3" t="s">
        <v>235</v>
      </c>
      <c r="B2301" t="s">
        <v>640</v>
      </c>
      <c r="C2301">
        <v>2</v>
      </c>
    </row>
    <row r="2302" spans="1:3" x14ac:dyDescent="0.25">
      <c r="A2302" s="3" t="s">
        <v>235</v>
      </c>
      <c r="B2302" t="s">
        <v>641</v>
      </c>
      <c r="C2302">
        <v>1</v>
      </c>
    </row>
    <row r="2303" spans="1:3" x14ac:dyDescent="0.25">
      <c r="A2303" s="3" t="s">
        <v>235</v>
      </c>
      <c r="B2303" t="s">
        <v>642</v>
      </c>
      <c r="C2303" s="3" t="s">
        <v>806</v>
      </c>
    </row>
    <row r="2304" spans="1:3" x14ac:dyDescent="0.25">
      <c r="A2304" s="3" t="s">
        <v>235</v>
      </c>
      <c r="B2304" t="s">
        <v>645</v>
      </c>
      <c r="C2304">
        <v>65535</v>
      </c>
    </row>
    <row r="2305" spans="1:3" x14ac:dyDescent="0.25">
      <c r="A2305" s="3" t="s">
        <v>52</v>
      </c>
      <c r="B2305" t="s">
        <v>612</v>
      </c>
      <c r="C2305">
        <v>6299648</v>
      </c>
    </row>
    <row r="2306" spans="1:3" x14ac:dyDescent="0.25">
      <c r="A2306" s="3" t="s">
        <v>52</v>
      </c>
      <c r="B2306" t="s">
        <v>613</v>
      </c>
      <c r="C2306" t="b">
        <v>0</v>
      </c>
    </row>
    <row r="2307" spans="1:3" x14ac:dyDescent="0.25">
      <c r="A2307" s="3" t="s">
        <v>52</v>
      </c>
      <c r="B2307" t="s">
        <v>614</v>
      </c>
      <c r="C2307" t="b">
        <v>1</v>
      </c>
    </row>
    <row r="2308" spans="1:3" x14ac:dyDescent="0.25">
      <c r="A2308" s="3" t="s">
        <v>52</v>
      </c>
      <c r="B2308" t="s">
        <v>615</v>
      </c>
      <c r="C2308" t="b">
        <v>1</v>
      </c>
    </row>
    <row r="2309" spans="1:3" x14ac:dyDescent="0.25">
      <c r="A2309" s="3" t="s">
        <v>52</v>
      </c>
      <c r="B2309" t="s">
        <v>616</v>
      </c>
      <c r="C2309">
        <v>0</v>
      </c>
    </row>
    <row r="2310" spans="1:3" x14ac:dyDescent="0.25">
      <c r="A2310" s="3" t="s">
        <v>52</v>
      </c>
      <c r="B2310" t="s">
        <v>617</v>
      </c>
      <c r="C2310">
        <v>-2</v>
      </c>
    </row>
    <row r="2311" spans="1:3" x14ac:dyDescent="0.25">
      <c r="A2311" s="3" t="s">
        <v>52</v>
      </c>
      <c r="B2311" t="s">
        <v>618</v>
      </c>
      <c r="C2311">
        <v>1</v>
      </c>
    </row>
    <row r="2312" spans="1:3" x14ac:dyDescent="0.25">
      <c r="A2312" s="3" t="s">
        <v>52</v>
      </c>
      <c r="B2312" t="s">
        <v>619</v>
      </c>
      <c r="C2312">
        <v>1</v>
      </c>
    </row>
    <row r="2313" spans="1:3" x14ac:dyDescent="0.25">
      <c r="A2313" s="3" t="s">
        <v>52</v>
      </c>
      <c r="B2313" t="s">
        <v>620</v>
      </c>
      <c r="C2313">
        <v>1</v>
      </c>
    </row>
    <row r="2314" spans="1:3" x14ac:dyDescent="0.25">
      <c r="A2314" s="3" t="s">
        <v>52</v>
      </c>
      <c r="B2314" t="s">
        <v>621</v>
      </c>
      <c r="C2314">
        <v>1</v>
      </c>
    </row>
    <row r="2315" spans="1:3" x14ac:dyDescent="0.25">
      <c r="A2315" t="s">
        <v>822</v>
      </c>
    </row>
    <row r="2316" spans="1:3" x14ac:dyDescent="0.25">
      <c r="A2316" t="s">
        <v>823</v>
      </c>
    </row>
    <row r="2317" spans="1:3" x14ac:dyDescent="0.25">
      <c r="A2317" s="3" t="s">
        <v>52</v>
      </c>
      <c r="B2317" t="s">
        <v>74</v>
      </c>
      <c r="C2317" s="3" t="s">
        <v>62</v>
      </c>
    </row>
    <row r="2318" spans="1:3" x14ac:dyDescent="0.25">
      <c r="A2318" s="3" t="s">
        <v>52</v>
      </c>
      <c r="B2318" t="s">
        <v>75</v>
      </c>
      <c r="C2318" t="b">
        <v>0</v>
      </c>
    </row>
    <row r="2319" spans="1:3" x14ac:dyDescent="0.25">
      <c r="A2319" s="3" t="s">
        <v>52</v>
      </c>
      <c r="B2319" t="s">
        <v>576</v>
      </c>
      <c r="C2319" s="3" t="s">
        <v>624</v>
      </c>
    </row>
    <row r="2320" spans="1:3" x14ac:dyDescent="0.25">
      <c r="A2320" s="3" t="s">
        <v>52</v>
      </c>
      <c r="B2320" t="s">
        <v>578</v>
      </c>
      <c r="C2320" t="b">
        <v>0</v>
      </c>
    </row>
    <row r="2321" spans="1:3" x14ac:dyDescent="0.25">
      <c r="A2321" s="3" t="s">
        <v>52</v>
      </c>
      <c r="B2321" t="s">
        <v>579</v>
      </c>
      <c r="C2321" t="b">
        <v>0</v>
      </c>
    </row>
    <row r="2322" spans="1:3" x14ac:dyDescent="0.25">
      <c r="A2322" s="3" t="s">
        <v>52</v>
      </c>
      <c r="B2322" t="s">
        <v>580</v>
      </c>
      <c r="C2322" t="b">
        <v>0</v>
      </c>
    </row>
    <row r="2323" spans="1:3" x14ac:dyDescent="0.25">
      <c r="A2323" s="3" t="s">
        <v>52</v>
      </c>
      <c r="B2323" t="s">
        <v>581</v>
      </c>
      <c r="C2323" t="b">
        <v>0</v>
      </c>
    </row>
    <row r="2324" spans="1:3" x14ac:dyDescent="0.25">
      <c r="A2324" s="3" t="s">
        <v>48</v>
      </c>
      <c r="B2324" t="s">
        <v>76</v>
      </c>
      <c r="C2324" t="b">
        <v>1</v>
      </c>
    </row>
    <row r="2325" spans="1:3" x14ac:dyDescent="0.25">
      <c r="A2325" s="3" t="s">
        <v>48</v>
      </c>
      <c r="B2325" t="s">
        <v>77</v>
      </c>
      <c r="C2325" s="3" t="s">
        <v>582</v>
      </c>
    </row>
    <row r="2326" spans="1:3" x14ac:dyDescent="0.25">
      <c r="A2326" s="3" t="s">
        <v>48</v>
      </c>
      <c r="B2326" t="s">
        <v>583</v>
      </c>
      <c r="C2326" s="3" t="s">
        <v>584</v>
      </c>
    </row>
    <row r="2327" spans="1:3" x14ac:dyDescent="0.25">
      <c r="A2327" s="3" t="s">
        <v>3</v>
      </c>
      <c r="B2327" t="s">
        <v>76</v>
      </c>
      <c r="C2327" t="b">
        <v>0</v>
      </c>
    </row>
    <row r="2328" spans="1:3" x14ac:dyDescent="0.25">
      <c r="A2328" s="3" t="s">
        <v>3</v>
      </c>
      <c r="B2328" t="s">
        <v>77</v>
      </c>
      <c r="C2328" s="3" t="s">
        <v>585</v>
      </c>
    </row>
    <row r="2329" spans="1:3" x14ac:dyDescent="0.25">
      <c r="A2329" s="3" t="s">
        <v>3</v>
      </c>
      <c r="B2329" t="s">
        <v>599</v>
      </c>
      <c r="C2329">
        <v>4.29</v>
      </c>
    </row>
    <row r="2330" spans="1:3" x14ac:dyDescent="0.25">
      <c r="A2330" s="3" t="s">
        <v>3</v>
      </c>
      <c r="B2330" t="s">
        <v>583</v>
      </c>
      <c r="C2330" s="3" t="s">
        <v>584</v>
      </c>
    </row>
    <row r="2331" spans="1:3" x14ac:dyDescent="0.25">
      <c r="A2331" s="3" t="s">
        <v>3</v>
      </c>
      <c r="B2331" t="s">
        <v>586</v>
      </c>
      <c r="C2331">
        <v>1</v>
      </c>
    </row>
    <row r="2332" spans="1:3" x14ac:dyDescent="0.25">
      <c r="A2332" s="3" t="s">
        <v>3</v>
      </c>
      <c r="B2332" t="s">
        <v>587</v>
      </c>
      <c r="C2332">
        <v>1</v>
      </c>
    </row>
    <row r="2333" spans="1:3" x14ac:dyDescent="0.25">
      <c r="A2333" s="3" t="s">
        <v>3</v>
      </c>
      <c r="B2333" t="s">
        <v>588</v>
      </c>
      <c r="C2333" s="3" t="s">
        <v>589</v>
      </c>
    </row>
    <row r="2334" spans="1:3" x14ac:dyDescent="0.25">
      <c r="A2334" s="3" t="s">
        <v>3</v>
      </c>
      <c r="B2334" t="s">
        <v>590</v>
      </c>
      <c r="C2334" s="3" t="s">
        <v>591</v>
      </c>
    </row>
    <row r="2335" spans="1:3" x14ac:dyDescent="0.25">
      <c r="A2335" s="3" t="s">
        <v>3</v>
      </c>
      <c r="B2335" t="s">
        <v>592</v>
      </c>
      <c r="C2335">
        <v>1</v>
      </c>
    </row>
    <row r="2336" spans="1:3" x14ac:dyDescent="0.25">
      <c r="A2336" s="3" t="s">
        <v>3</v>
      </c>
      <c r="B2336" t="s">
        <v>593</v>
      </c>
      <c r="C2336" t="b">
        <v>1</v>
      </c>
    </row>
    <row r="2337" spans="1:3" x14ac:dyDescent="0.25">
      <c r="A2337" s="3" t="s">
        <v>3</v>
      </c>
      <c r="B2337" t="s">
        <v>594</v>
      </c>
      <c r="C2337" t="b">
        <v>1</v>
      </c>
    </row>
    <row r="2338" spans="1:3" x14ac:dyDescent="0.25">
      <c r="A2338" s="3" t="s">
        <v>3</v>
      </c>
      <c r="B2338" t="s">
        <v>811</v>
      </c>
      <c r="C2338" s="3" t="s">
        <v>812</v>
      </c>
    </row>
    <row r="2339" spans="1:3" x14ac:dyDescent="0.25">
      <c r="A2339" s="3" t="s">
        <v>3</v>
      </c>
      <c r="B2339" t="s">
        <v>813</v>
      </c>
      <c r="C2339" s="3" t="s">
        <v>814</v>
      </c>
    </row>
    <row r="2340" spans="1:3" x14ac:dyDescent="0.25">
      <c r="A2340" s="3" t="s">
        <v>3</v>
      </c>
      <c r="B2340" t="s">
        <v>595</v>
      </c>
      <c r="C2340" t="b">
        <v>1</v>
      </c>
    </row>
    <row r="2341" spans="1:3" x14ac:dyDescent="0.25">
      <c r="A2341" s="3" t="s">
        <v>3</v>
      </c>
      <c r="B2341" t="s">
        <v>596</v>
      </c>
      <c r="C2341" t="b">
        <v>1</v>
      </c>
    </row>
    <row r="2342" spans="1:3" x14ac:dyDescent="0.25">
      <c r="A2342" s="3" t="s">
        <v>82</v>
      </c>
      <c r="B2342" t="s">
        <v>76</v>
      </c>
      <c r="C2342" t="b">
        <v>0</v>
      </c>
    </row>
    <row r="2343" spans="1:3" x14ac:dyDescent="0.25">
      <c r="A2343" s="3" t="s">
        <v>82</v>
      </c>
      <c r="B2343" t="s">
        <v>77</v>
      </c>
      <c r="C2343" s="3" t="s">
        <v>597</v>
      </c>
    </row>
    <row r="2344" spans="1:3" x14ac:dyDescent="0.25">
      <c r="A2344" s="3" t="s">
        <v>82</v>
      </c>
      <c r="B2344" t="s">
        <v>599</v>
      </c>
      <c r="C2344">
        <v>23.29</v>
      </c>
    </row>
    <row r="2345" spans="1:3" x14ac:dyDescent="0.25">
      <c r="A2345" s="3" t="s">
        <v>82</v>
      </c>
      <c r="B2345" t="s">
        <v>583</v>
      </c>
      <c r="C2345" s="3" t="s">
        <v>584</v>
      </c>
    </row>
    <row r="2346" spans="1:3" x14ac:dyDescent="0.25">
      <c r="A2346" s="3" t="s">
        <v>82</v>
      </c>
      <c r="B2346" t="s">
        <v>586</v>
      </c>
      <c r="C2346">
        <v>6</v>
      </c>
    </row>
    <row r="2347" spans="1:3" x14ac:dyDescent="0.25">
      <c r="A2347" s="3" t="s">
        <v>82</v>
      </c>
      <c r="B2347" t="s">
        <v>587</v>
      </c>
      <c r="C2347">
        <v>8</v>
      </c>
    </row>
    <row r="2348" spans="1:3" x14ac:dyDescent="0.25">
      <c r="A2348" s="3" t="s">
        <v>82</v>
      </c>
      <c r="B2348" t="s">
        <v>588</v>
      </c>
      <c r="C2348" s="3" t="s">
        <v>774</v>
      </c>
    </row>
    <row r="2349" spans="1:3" x14ac:dyDescent="0.25">
      <c r="A2349" s="3" t="s">
        <v>82</v>
      </c>
      <c r="B2349" t="s">
        <v>592</v>
      </c>
      <c r="C2349">
        <v>1</v>
      </c>
    </row>
    <row r="2350" spans="1:3" x14ac:dyDescent="0.25">
      <c r="A2350" s="3" t="s">
        <v>82</v>
      </c>
      <c r="B2350" t="s">
        <v>593</v>
      </c>
      <c r="C2350" t="b">
        <v>1</v>
      </c>
    </row>
    <row r="2351" spans="1:3" x14ac:dyDescent="0.25">
      <c r="A2351" s="3" t="s">
        <v>82</v>
      </c>
      <c r="B2351" t="s">
        <v>594</v>
      </c>
      <c r="C2351" t="b">
        <v>1</v>
      </c>
    </row>
    <row r="2352" spans="1:3" x14ac:dyDescent="0.25">
      <c r="A2352" s="3" t="s">
        <v>82</v>
      </c>
      <c r="B2352" t="s">
        <v>811</v>
      </c>
      <c r="C2352" s="3" t="s">
        <v>812</v>
      </c>
    </row>
    <row r="2353" spans="1:3" x14ac:dyDescent="0.25">
      <c r="A2353" s="3" t="s">
        <v>82</v>
      </c>
      <c r="B2353" t="s">
        <v>813</v>
      </c>
      <c r="C2353" s="3" t="s">
        <v>815</v>
      </c>
    </row>
    <row r="2354" spans="1:3" x14ac:dyDescent="0.25">
      <c r="A2354" s="3" t="s">
        <v>82</v>
      </c>
      <c r="B2354" t="s">
        <v>595</v>
      </c>
      <c r="C2354" t="b">
        <v>1</v>
      </c>
    </row>
    <row r="2355" spans="1:3" x14ac:dyDescent="0.25">
      <c r="A2355" s="3" t="s">
        <v>82</v>
      </c>
      <c r="B2355" t="s">
        <v>596</v>
      </c>
      <c r="C2355" t="b">
        <v>1</v>
      </c>
    </row>
    <row r="2356" spans="1:3" x14ac:dyDescent="0.25">
      <c r="A2356" s="3" t="s">
        <v>3</v>
      </c>
      <c r="B2356" t="s">
        <v>638</v>
      </c>
      <c r="C2356" s="3" t="s">
        <v>585</v>
      </c>
    </row>
    <row r="2357" spans="1:3" x14ac:dyDescent="0.25">
      <c r="A2357" s="3" t="s">
        <v>3</v>
      </c>
      <c r="B2357" t="s">
        <v>640</v>
      </c>
      <c r="C2357">
        <v>2</v>
      </c>
    </row>
    <row r="2358" spans="1:3" x14ac:dyDescent="0.25">
      <c r="A2358" s="3" t="s">
        <v>3</v>
      </c>
      <c r="B2358" t="s">
        <v>641</v>
      </c>
      <c r="C2358">
        <v>1</v>
      </c>
    </row>
    <row r="2359" spans="1:3" x14ac:dyDescent="0.25">
      <c r="A2359" s="3" t="s">
        <v>3</v>
      </c>
      <c r="B2359" t="s">
        <v>642</v>
      </c>
      <c r="C2359" s="3" t="s">
        <v>824</v>
      </c>
    </row>
    <row r="2360" spans="1:3" x14ac:dyDescent="0.25">
      <c r="A2360" s="3" t="s">
        <v>3</v>
      </c>
      <c r="B2360" t="s">
        <v>645</v>
      </c>
      <c r="C2360">
        <v>65535</v>
      </c>
    </row>
    <row r="2361" spans="1:3" x14ac:dyDescent="0.25">
      <c r="A2361" s="3" t="s">
        <v>82</v>
      </c>
      <c r="B2361" t="s">
        <v>638</v>
      </c>
      <c r="C2361" s="3" t="s">
        <v>597</v>
      </c>
    </row>
    <row r="2362" spans="1:3" x14ac:dyDescent="0.25">
      <c r="A2362" s="3" t="s">
        <v>82</v>
      </c>
      <c r="B2362" t="s">
        <v>640</v>
      </c>
      <c r="C2362">
        <v>2</v>
      </c>
    </row>
    <row r="2363" spans="1:3" x14ac:dyDescent="0.25">
      <c r="A2363" s="3" t="s">
        <v>82</v>
      </c>
      <c r="B2363" t="s">
        <v>641</v>
      </c>
      <c r="C2363">
        <v>2</v>
      </c>
    </row>
    <row r="2364" spans="1:3" x14ac:dyDescent="0.25">
      <c r="A2364" s="3" t="s">
        <v>82</v>
      </c>
      <c r="B2364" t="s">
        <v>642</v>
      </c>
      <c r="C2364" s="3" t="s">
        <v>806</v>
      </c>
    </row>
    <row r="2365" spans="1:3" x14ac:dyDescent="0.25">
      <c r="A2365" s="3" t="s">
        <v>82</v>
      </c>
      <c r="B2365" t="s">
        <v>645</v>
      </c>
      <c r="C2365">
        <v>65535</v>
      </c>
    </row>
    <row r="2366" spans="1:3" x14ac:dyDescent="0.25">
      <c r="A2366" s="3" t="s">
        <v>52</v>
      </c>
      <c r="B2366" t="s">
        <v>612</v>
      </c>
      <c r="C2366">
        <v>6299648</v>
      </c>
    </row>
    <row r="2367" spans="1:3" x14ac:dyDescent="0.25">
      <c r="A2367" s="3" t="s">
        <v>52</v>
      </c>
      <c r="B2367" t="s">
        <v>613</v>
      </c>
      <c r="C2367" t="b">
        <v>0</v>
      </c>
    </row>
    <row r="2368" spans="1:3" x14ac:dyDescent="0.25">
      <c r="A2368" s="3" t="s">
        <v>52</v>
      </c>
      <c r="B2368" t="s">
        <v>614</v>
      </c>
      <c r="C2368" t="b">
        <v>1</v>
      </c>
    </row>
    <row r="2369" spans="1:3" x14ac:dyDescent="0.25">
      <c r="A2369" s="3" t="s">
        <v>52</v>
      </c>
      <c r="B2369" t="s">
        <v>615</v>
      </c>
      <c r="C2369" t="b">
        <v>1</v>
      </c>
    </row>
    <row r="2370" spans="1:3" x14ac:dyDescent="0.25">
      <c r="A2370" s="3" t="s">
        <v>52</v>
      </c>
      <c r="B2370" t="s">
        <v>616</v>
      </c>
      <c r="C2370">
        <v>0</v>
      </c>
    </row>
    <row r="2371" spans="1:3" x14ac:dyDescent="0.25">
      <c r="A2371" s="3" t="s">
        <v>52</v>
      </c>
      <c r="B2371" t="s">
        <v>617</v>
      </c>
      <c r="C2371">
        <v>-2</v>
      </c>
    </row>
    <row r="2372" spans="1:3" x14ac:dyDescent="0.25">
      <c r="A2372" s="3" t="s">
        <v>52</v>
      </c>
      <c r="B2372" t="s">
        <v>618</v>
      </c>
      <c r="C2372">
        <v>1</v>
      </c>
    </row>
    <row r="2373" spans="1:3" x14ac:dyDescent="0.25">
      <c r="A2373" s="3" t="s">
        <v>52</v>
      </c>
      <c r="B2373" t="s">
        <v>619</v>
      </c>
      <c r="C2373">
        <v>1</v>
      </c>
    </row>
    <row r="2374" spans="1:3" x14ac:dyDescent="0.25">
      <c r="A2374" s="3" t="s">
        <v>52</v>
      </c>
      <c r="B2374" t="s">
        <v>620</v>
      </c>
      <c r="C2374">
        <v>1</v>
      </c>
    </row>
    <row r="2375" spans="1:3" x14ac:dyDescent="0.25">
      <c r="A2375" s="3" t="s">
        <v>52</v>
      </c>
      <c r="B2375" t="s">
        <v>621</v>
      </c>
      <c r="C2375">
        <v>1</v>
      </c>
    </row>
    <row r="2376" spans="1:3" x14ac:dyDescent="0.25">
      <c r="A2376" t="s">
        <v>825</v>
      </c>
    </row>
    <row r="2377" spans="1:3" x14ac:dyDescent="0.25">
      <c r="A2377" t="s">
        <v>826</v>
      </c>
    </row>
    <row r="2378" spans="1:3" x14ac:dyDescent="0.25">
      <c r="A2378" s="3" t="s">
        <v>52</v>
      </c>
      <c r="B2378" t="s">
        <v>74</v>
      </c>
      <c r="C2378" s="3" t="s">
        <v>57</v>
      </c>
    </row>
    <row r="2379" spans="1:3" x14ac:dyDescent="0.25">
      <c r="A2379" s="3" t="s">
        <v>52</v>
      </c>
      <c r="B2379" t="s">
        <v>75</v>
      </c>
      <c r="C2379" t="b">
        <v>0</v>
      </c>
    </row>
    <row r="2380" spans="1:3" x14ac:dyDescent="0.25">
      <c r="A2380" s="3" t="s">
        <v>52</v>
      </c>
      <c r="B2380" t="s">
        <v>576</v>
      </c>
      <c r="C2380" s="3" t="s">
        <v>624</v>
      </c>
    </row>
    <row r="2381" spans="1:3" x14ac:dyDescent="0.25">
      <c r="A2381" s="3" t="s">
        <v>52</v>
      </c>
      <c r="B2381" t="s">
        <v>578</v>
      </c>
      <c r="C2381" t="b">
        <v>0</v>
      </c>
    </row>
    <row r="2382" spans="1:3" x14ac:dyDescent="0.25">
      <c r="A2382" s="3" t="s">
        <v>52</v>
      </c>
      <c r="B2382" t="s">
        <v>579</v>
      </c>
      <c r="C2382" t="b">
        <v>0</v>
      </c>
    </row>
    <row r="2383" spans="1:3" x14ac:dyDescent="0.25">
      <c r="A2383" s="3" t="s">
        <v>52</v>
      </c>
      <c r="B2383" t="s">
        <v>580</v>
      </c>
      <c r="C2383" t="b">
        <v>0</v>
      </c>
    </row>
    <row r="2384" spans="1:3" x14ac:dyDescent="0.25">
      <c r="A2384" s="3" t="s">
        <v>52</v>
      </c>
      <c r="B2384" t="s">
        <v>581</v>
      </c>
      <c r="C2384" t="b">
        <v>0</v>
      </c>
    </row>
    <row r="2385" spans="1:3" x14ac:dyDescent="0.25">
      <c r="A2385" s="3" t="s">
        <v>48</v>
      </c>
      <c r="B2385" t="s">
        <v>76</v>
      </c>
      <c r="C2385" t="b">
        <v>1</v>
      </c>
    </row>
    <row r="2386" spans="1:3" x14ac:dyDescent="0.25">
      <c r="A2386" s="3" t="s">
        <v>48</v>
      </c>
      <c r="B2386" t="s">
        <v>77</v>
      </c>
      <c r="C2386" s="3" t="s">
        <v>582</v>
      </c>
    </row>
    <row r="2387" spans="1:3" x14ac:dyDescent="0.25">
      <c r="A2387" s="3" t="s">
        <v>48</v>
      </c>
      <c r="B2387" t="s">
        <v>583</v>
      </c>
      <c r="C2387" s="3" t="s">
        <v>584</v>
      </c>
    </row>
    <row r="2388" spans="1:3" x14ac:dyDescent="0.25">
      <c r="A2388" s="3" t="s">
        <v>0</v>
      </c>
      <c r="B2388" t="s">
        <v>76</v>
      </c>
      <c r="C2388" t="b">
        <v>1</v>
      </c>
    </row>
    <row r="2389" spans="1:3" x14ac:dyDescent="0.25">
      <c r="A2389" s="3" t="s">
        <v>0</v>
      </c>
      <c r="B2389" t="s">
        <v>77</v>
      </c>
      <c r="C2389" s="3" t="s">
        <v>585</v>
      </c>
    </row>
    <row r="2390" spans="1:3" x14ac:dyDescent="0.25">
      <c r="A2390" s="3" t="s">
        <v>0</v>
      </c>
      <c r="B2390" t="s">
        <v>583</v>
      </c>
      <c r="C2390" s="3" t="s">
        <v>584</v>
      </c>
    </row>
    <row r="2391" spans="1:3" x14ac:dyDescent="0.25">
      <c r="A2391" s="3" t="s">
        <v>0</v>
      </c>
      <c r="B2391" t="s">
        <v>586</v>
      </c>
      <c r="C2391">
        <v>1</v>
      </c>
    </row>
    <row r="2392" spans="1:3" x14ac:dyDescent="0.25">
      <c r="A2392" s="3" t="s">
        <v>0</v>
      </c>
      <c r="B2392" t="s">
        <v>587</v>
      </c>
      <c r="C2392">
        <v>1</v>
      </c>
    </row>
    <row r="2393" spans="1:3" x14ac:dyDescent="0.25">
      <c r="A2393" s="3" t="s">
        <v>0</v>
      </c>
      <c r="B2393" t="s">
        <v>588</v>
      </c>
      <c r="C2393" s="3" t="s">
        <v>589</v>
      </c>
    </row>
    <row r="2394" spans="1:3" x14ac:dyDescent="0.25">
      <c r="A2394" s="3" t="s">
        <v>0</v>
      </c>
      <c r="B2394" t="s">
        <v>590</v>
      </c>
      <c r="C2394" s="3" t="s">
        <v>591</v>
      </c>
    </row>
    <row r="2395" spans="1:3" x14ac:dyDescent="0.25">
      <c r="A2395" s="3" t="s">
        <v>0</v>
      </c>
      <c r="B2395" t="s">
        <v>592</v>
      </c>
      <c r="C2395">
        <v>1</v>
      </c>
    </row>
    <row r="2396" spans="1:3" x14ac:dyDescent="0.25">
      <c r="A2396" s="3" t="s">
        <v>0</v>
      </c>
      <c r="B2396" t="s">
        <v>593</v>
      </c>
      <c r="C2396" t="b">
        <v>1</v>
      </c>
    </row>
    <row r="2397" spans="1:3" x14ac:dyDescent="0.25">
      <c r="A2397" s="3" t="s">
        <v>0</v>
      </c>
      <c r="B2397" t="s">
        <v>594</v>
      </c>
      <c r="C2397" t="b">
        <v>1</v>
      </c>
    </row>
    <row r="2398" spans="1:3" x14ac:dyDescent="0.25">
      <c r="A2398" s="3" t="s">
        <v>0</v>
      </c>
      <c r="B2398" t="s">
        <v>811</v>
      </c>
      <c r="C2398" s="3" t="s">
        <v>812</v>
      </c>
    </row>
    <row r="2399" spans="1:3" x14ac:dyDescent="0.25">
      <c r="A2399" s="3" t="s">
        <v>0</v>
      </c>
      <c r="B2399" t="s">
        <v>813</v>
      </c>
      <c r="C2399" s="3" t="s">
        <v>814</v>
      </c>
    </row>
    <row r="2400" spans="1:3" x14ac:dyDescent="0.25">
      <c r="A2400" s="3" t="s">
        <v>0</v>
      </c>
      <c r="B2400" t="s">
        <v>595</v>
      </c>
      <c r="C2400" t="b">
        <v>1</v>
      </c>
    </row>
    <row r="2401" spans="1:3" x14ac:dyDescent="0.25">
      <c r="A2401" s="3" t="s">
        <v>0</v>
      </c>
      <c r="B2401" t="s">
        <v>596</v>
      </c>
      <c r="C2401" t="b">
        <v>1</v>
      </c>
    </row>
    <row r="2402" spans="1:3" x14ac:dyDescent="0.25">
      <c r="A2402" s="3" t="s">
        <v>303</v>
      </c>
      <c r="B2402" t="s">
        <v>76</v>
      </c>
      <c r="C2402" t="b">
        <v>0</v>
      </c>
    </row>
    <row r="2403" spans="1:3" x14ac:dyDescent="0.25">
      <c r="A2403" s="3" t="s">
        <v>303</v>
      </c>
      <c r="B2403" t="s">
        <v>77</v>
      </c>
      <c r="C2403" s="3" t="s">
        <v>597</v>
      </c>
    </row>
    <row r="2404" spans="1:3" x14ac:dyDescent="0.25">
      <c r="A2404" s="3" t="s">
        <v>303</v>
      </c>
      <c r="B2404" t="s">
        <v>599</v>
      </c>
      <c r="C2404">
        <v>16.57</v>
      </c>
    </row>
    <row r="2405" spans="1:3" x14ac:dyDescent="0.25">
      <c r="A2405" s="3" t="s">
        <v>303</v>
      </c>
      <c r="B2405" t="s">
        <v>583</v>
      </c>
      <c r="C2405" s="3" t="s">
        <v>584</v>
      </c>
    </row>
    <row r="2406" spans="1:3" x14ac:dyDescent="0.25">
      <c r="A2406" s="3" t="s">
        <v>303</v>
      </c>
      <c r="B2406" t="s">
        <v>586</v>
      </c>
      <c r="C2406">
        <v>6</v>
      </c>
    </row>
    <row r="2407" spans="1:3" x14ac:dyDescent="0.25">
      <c r="A2407" s="3" t="s">
        <v>303</v>
      </c>
      <c r="B2407" t="s">
        <v>587</v>
      </c>
      <c r="C2407">
        <v>8</v>
      </c>
    </row>
    <row r="2408" spans="1:3" x14ac:dyDescent="0.25">
      <c r="A2408" s="3" t="s">
        <v>303</v>
      </c>
      <c r="B2408" t="s">
        <v>588</v>
      </c>
      <c r="C2408" s="3" t="s">
        <v>827</v>
      </c>
    </row>
    <row r="2409" spans="1:3" x14ac:dyDescent="0.25">
      <c r="A2409" s="3" t="s">
        <v>303</v>
      </c>
      <c r="B2409" t="s">
        <v>592</v>
      </c>
      <c r="C2409">
        <v>1</v>
      </c>
    </row>
    <row r="2410" spans="1:3" x14ac:dyDescent="0.25">
      <c r="A2410" s="3" t="s">
        <v>303</v>
      </c>
      <c r="B2410" t="s">
        <v>593</v>
      </c>
      <c r="C2410" t="b">
        <v>1</v>
      </c>
    </row>
    <row r="2411" spans="1:3" x14ac:dyDescent="0.25">
      <c r="A2411" s="3" t="s">
        <v>303</v>
      </c>
      <c r="B2411" t="s">
        <v>594</v>
      </c>
      <c r="C2411" t="b">
        <v>1</v>
      </c>
    </row>
    <row r="2412" spans="1:3" x14ac:dyDescent="0.25">
      <c r="A2412" s="3" t="s">
        <v>303</v>
      </c>
      <c r="B2412" t="s">
        <v>811</v>
      </c>
      <c r="C2412" s="3" t="s">
        <v>812</v>
      </c>
    </row>
    <row r="2413" spans="1:3" x14ac:dyDescent="0.25">
      <c r="A2413" s="3" t="s">
        <v>303</v>
      </c>
      <c r="B2413" t="s">
        <v>813</v>
      </c>
      <c r="C2413" s="3" t="s">
        <v>828</v>
      </c>
    </row>
    <row r="2414" spans="1:3" x14ac:dyDescent="0.25">
      <c r="A2414" s="3" t="s">
        <v>303</v>
      </c>
      <c r="B2414" t="s">
        <v>595</v>
      </c>
      <c r="C2414" t="b">
        <v>1</v>
      </c>
    </row>
    <row r="2415" spans="1:3" x14ac:dyDescent="0.25">
      <c r="A2415" s="3" t="s">
        <v>303</v>
      </c>
      <c r="B2415" t="s">
        <v>596</v>
      </c>
      <c r="C2415" t="b">
        <v>1</v>
      </c>
    </row>
    <row r="2416" spans="1:3" x14ac:dyDescent="0.25">
      <c r="A2416" s="3" t="s">
        <v>304</v>
      </c>
      <c r="B2416" t="s">
        <v>76</v>
      </c>
      <c r="C2416" t="b">
        <v>0</v>
      </c>
    </row>
    <row r="2417" spans="1:3" x14ac:dyDescent="0.25">
      <c r="A2417" s="3" t="s">
        <v>304</v>
      </c>
      <c r="B2417" t="s">
        <v>77</v>
      </c>
      <c r="C2417" s="3" t="s">
        <v>598</v>
      </c>
    </row>
    <row r="2418" spans="1:3" x14ac:dyDescent="0.25">
      <c r="A2418" s="3" t="s">
        <v>304</v>
      </c>
      <c r="B2418" t="s">
        <v>599</v>
      </c>
      <c r="C2418">
        <v>19.14</v>
      </c>
    </row>
    <row r="2419" spans="1:3" x14ac:dyDescent="0.25">
      <c r="A2419" s="3" t="s">
        <v>304</v>
      </c>
      <c r="B2419" t="s">
        <v>583</v>
      </c>
      <c r="C2419" s="3" t="s">
        <v>584</v>
      </c>
    </row>
    <row r="2420" spans="1:3" x14ac:dyDescent="0.25">
      <c r="A2420" s="3" t="s">
        <v>304</v>
      </c>
      <c r="B2420" t="s">
        <v>586</v>
      </c>
      <c r="C2420">
        <v>6</v>
      </c>
    </row>
    <row r="2421" spans="1:3" x14ac:dyDescent="0.25">
      <c r="A2421" s="3" t="s">
        <v>304</v>
      </c>
      <c r="B2421" t="s">
        <v>587</v>
      </c>
      <c r="C2421">
        <v>8</v>
      </c>
    </row>
    <row r="2422" spans="1:3" x14ac:dyDescent="0.25">
      <c r="A2422" s="3" t="s">
        <v>304</v>
      </c>
      <c r="B2422" t="s">
        <v>588</v>
      </c>
      <c r="C2422" s="3" t="s">
        <v>827</v>
      </c>
    </row>
    <row r="2423" spans="1:3" x14ac:dyDescent="0.25">
      <c r="A2423" s="3" t="s">
        <v>304</v>
      </c>
      <c r="B2423" t="s">
        <v>592</v>
      </c>
      <c r="C2423">
        <v>1</v>
      </c>
    </row>
    <row r="2424" spans="1:3" x14ac:dyDescent="0.25">
      <c r="A2424" s="3" t="s">
        <v>304</v>
      </c>
      <c r="B2424" t="s">
        <v>593</v>
      </c>
      <c r="C2424" t="b">
        <v>1</v>
      </c>
    </row>
    <row r="2425" spans="1:3" x14ac:dyDescent="0.25">
      <c r="A2425" s="3" t="s">
        <v>304</v>
      </c>
      <c r="B2425" t="s">
        <v>594</v>
      </c>
      <c r="C2425" t="b">
        <v>1</v>
      </c>
    </row>
    <row r="2426" spans="1:3" x14ac:dyDescent="0.25">
      <c r="A2426" s="3" t="s">
        <v>304</v>
      </c>
      <c r="B2426" t="s">
        <v>811</v>
      </c>
      <c r="C2426" s="3" t="s">
        <v>812</v>
      </c>
    </row>
    <row r="2427" spans="1:3" x14ac:dyDescent="0.25">
      <c r="A2427" s="3" t="s">
        <v>304</v>
      </c>
      <c r="B2427" t="s">
        <v>813</v>
      </c>
      <c r="C2427" s="3" t="s">
        <v>828</v>
      </c>
    </row>
    <row r="2428" spans="1:3" x14ac:dyDescent="0.25">
      <c r="A2428" s="3" t="s">
        <v>304</v>
      </c>
      <c r="B2428" t="s">
        <v>595</v>
      </c>
      <c r="C2428" t="b">
        <v>1</v>
      </c>
    </row>
    <row r="2429" spans="1:3" x14ac:dyDescent="0.25">
      <c r="A2429" s="3" t="s">
        <v>304</v>
      </c>
      <c r="B2429" t="s">
        <v>596</v>
      </c>
      <c r="C2429" t="b">
        <v>1</v>
      </c>
    </row>
    <row r="2430" spans="1:3" x14ac:dyDescent="0.25">
      <c r="A2430" s="3" t="s">
        <v>305</v>
      </c>
      <c r="B2430" t="s">
        <v>76</v>
      </c>
      <c r="C2430" t="b">
        <v>0</v>
      </c>
    </row>
    <row r="2431" spans="1:3" x14ac:dyDescent="0.25">
      <c r="A2431" s="3" t="s">
        <v>305</v>
      </c>
      <c r="B2431" t="s">
        <v>77</v>
      </c>
      <c r="C2431" s="3" t="s">
        <v>600</v>
      </c>
    </row>
    <row r="2432" spans="1:3" x14ac:dyDescent="0.25">
      <c r="A2432" s="3" t="s">
        <v>305</v>
      </c>
      <c r="B2432" t="s">
        <v>599</v>
      </c>
      <c r="C2432">
        <v>13.14</v>
      </c>
    </row>
    <row r="2433" spans="1:3" x14ac:dyDescent="0.25">
      <c r="A2433" s="3" t="s">
        <v>305</v>
      </c>
      <c r="B2433" t="s">
        <v>583</v>
      </c>
      <c r="C2433" s="3" t="s">
        <v>584</v>
      </c>
    </row>
    <row r="2434" spans="1:3" x14ac:dyDescent="0.25">
      <c r="A2434" s="3" t="s">
        <v>305</v>
      </c>
      <c r="B2434" t="s">
        <v>586</v>
      </c>
      <c r="C2434">
        <v>3</v>
      </c>
    </row>
    <row r="2435" spans="1:3" x14ac:dyDescent="0.25">
      <c r="A2435" s="3" t="s">
        <v>305</v>
      </c>
      <c r="B2435" t="s">
        <v>587</v>
      </c>
      <c r="C2435">
        <v>1</v>
      </c>
    </row>
    <row r="2436" spans="1:3" x14ac:dyDescent="0.25">
      <c r="A2436" s="3" t="s">
        <v>305</v>
      </c>
      <c r="B2436" t="s">
        <v>588</v>
      </c>
      <c r="C2436" s="3" t="s">
        <v>829</v>
      </c>
    </row>
    <row r="2437" spans="1:3" x14ac:dyDescent="0.25">
      <c r="A2437" s="3" t="s">
        <v>305</v>
      </c>
      <c r="B2437" t="s">
        <v>592</v>
      </c>
      <c r="C2437">
        <v>1</v>
      </c>
    </row>
    <row r="2438" spans="1:3" x14ac:dyDescent="0.25">
      <c r="A2438" s="3" t="s">
        <v>305</v>
      </c>
      <c r="B2438" t="s">
        <v>593</v>
      </c>
      <c r="C2438" t="b">
        <v>1</v>
      </c>
    </row>
    <row r="2439" spans="1:3" x14ac:dyDescent="0.25">
      <c r="A2439" s="3" t="s">
        <v>305</v>
      </c>
      <c r="B2439" t="s">
        <v>594</v>
      </c>
      <c r="C2439" t="b">
        <v>1</v>
      </c>
    </row>
    <row r="2440" spans="1:3" x14ac:dyDescent="0.25">
      <c r="A2440" s="3" t="s">
        <v>305</v>
      </c>
      <c r="B2440" t="s">
        <v>595</v>
      </c>
      <c r="C2440" t="b">
        <v>1</v>
      </c>
    </row>
    <row r="2441" spans="1:3" x14ac:dyDescent="0.25">
      <c r="A2441" s="3" t="s">
        <v>305</v>
      </c>
      <c r="B2441" t="s">
        <v>596</v>
      </c>
      <c r="C2441" t="b">
        <v>1</v>
      </c>
    </row>
    <row r="2442" spans="1:3" x14ac:dyDescent="0.25">
      <c r="A2442" s="3" t="s">
        <v>306</v>
      </c>
      <c r="B2442" t="s">
        <v>76</v>
      </c>
      <c r="C2442" t="b">
        <v>0</v>
      </c>
    </row>
    <row r="2443" spans="1:3" x14ac:dyDescent="0.25">
      <c r="A2443" s="3" t="s">
        <v>306</v>
      </c>
      <c r="B2443" t="s">
        <v>77</v>
      </c>
      <c r="C2443" s="3" t="s">
        <v>603</v>
      </c>
    </row>
    <row r="2444" spans="1:3" x14ac:dyDescent="0.25">
      <c r="A2444" s="3" t="s">
        <v>306</v>
      </c>
      <c r="B2444" t="s">
        <v>599</v>
      </c>
      <c r="C2444">
        <v>15.43</v>
      </c>
    </row>
    <row r="2445" spans="1:3" x14ac:dyDescent="0.25">
      <c r="A2445" s="3" t="s">
        <v>306</v>
      </c>
      <c r="B2445" t="s">
        <v>583</v>
      </c>
      <c r="C2445" s="3" t="s">
        <v>584</v>
      </c>
    </row>
    <row r="2446" spans="1:3" x14ac:dyDescent="0.25">
      <c r="A2446" s="3" t="s">
        <v>307</v>
      </c>
      <c r="B2446" t="s">
        <v>76</v>
      </c>
      <c r="C2446" t="b">
        <v>0</v>
      </c>
    </row>
    <row r="2447" spans="1:3" x14ac:dyDescent="0.25">
      <c r="A2447" s="3" t="s">
        <v>307</v>
      </c>
      <c r="B2447" t="s">
        <v>77</v>
      </c>
      <c r="C2447" s="3" t="s">
        <v>607</v>
      </c>
    </row>
    <row r="2448" spans="1:3" x14ac:dyDescent="0.25">
      <c r="A2448" s="3" t="s">
        <v>307</v>
      </c>
      <c r="B2448" t="s">
        <v>599</v>
      </c>
      <c r="C2448">
        <v>16.29</v>
      </c>
    </row>
    <row r="2449" spans="1:3" x14ac:dyDescent="0.25">
      <c r="A2449" s="3" t="s">
        <v>307</v>
      </c>
      <c r="B2449" t="s">
        <v>583</v>
      </c>
      <c r="C2449" s="3" t="s">
        <v>584</v>
      </c>
    </row>
    <row r="2450" spans="1:3" x14ac:dyDescent="0.25">
      <c r="A2450" s="3" t="s">
        <v>308</v>
      </c>
      <c r="B2450" t="s">
        <v>76</v>
      </c>
      <c r="C2450" t="b">
        <v>0</v>
      </c>
    </row>
    <row r="2451" spans="1:3" x14ac:dyDescent="0.25">
      <c r="A2451" s="3" t="s">
        <v>308</v>
      </c>
      <c r="B2451" t="s">
        <v>77</v>
      </c>
      <c r="C2451" s="3" t="s">
        <v>609</v>
      </c>
    </row>
    <row r="2452" spans="1:3" x14ac:dyDescent="0.25">
      <c r="A2452" s="3" t="s">
        <v>308</v>
      </c>
      <c r="B2452" t="s">
        <v>599</v>
      </c>
      <c r="C2452">
        <v>17.29</v>
      </c>
    </row>
    <row r="2453" spans="1:3" x14ac:dyDescent="0.25">
      <c r="A2453" s="3" t="s">
        <v>308</v>
      </c>
      <c r="B2453" t="s">
        <v>583</v>
      </c>
      <c r="C2453" s="3" t="s">
        <v>584</v>
      </c>
    </row>
    <row r="2454" spans="1:3" x14ac:dyDescent="0.25">
      <c r="A2454" s="3" t="s">
        <v>309</v>
      </c>
      <c r="B2454" t="s">
        <v>76</v>
      </c>
      <c r="C2454" t="b">
        <v>0</v>
      </c>
    </row>
    <row r="2455" spans="1:3" x14ac:dyDescent="0.25">
      <c r="A2455" s="3" t="s">
        <v>309</v>
      </c>
      <c r="B2455" t="s">
        <v>77</v>
      </c>
      <c r="C2455" s="3" t="s">
        <v>610</v>
      </c>
    </row>
    <row r="2456" spans="1:3" x14ac:dyDescent="0.25">
      <c r="A2456" s="3" t="s">
        <v>309</v>
      </c>
      <c r="B2456" t="s">
        <v>599</v>
      </c>
      <c r="C2456">
        <v>16.29</v>
      </c>
    </row>
    <row r="2457" spans="1:3" x14ac:dyDescent="0.25">
      <c r="A2457" s="3" t="s">
        <v>309</v>
      </c>
      <c r="B2457" t="s">
        <v>583</v>
      </c>
      <c r="C2457" s="3" t="s">
        <v>584</v>
      </c>
    </row>
    <row r="2458" spans="1:3" x14ac:dyDescent="0.25">
      <c r="A2458" s="3" t="s">
        <v>52</v>
      </c>
      <c r="B2458" t="s">
        <v>612</v>
      </c>
      <c r="C2458">
        <v>0</v>
      </c>
    </row>
    <row r="2459" spans="1:3" x14ac:dyDescent="0.25">
      <c r="A2459" s="3" t="s">
        <v>52</v>
      </c>
      <c r="B2459" t="s">
        <v>830</v>
      </c>
      <c r="C2459">
        <v>2</v>
      </c>
    </row>
    <row r="2460" spans="1:3" x14ac:dyDescent="0.25">
      <c r="A2460" s="3" t="s">
        <v>52</v>
      </c>
      <c r="B2460" t="s">
        <v>831</v>
      </c>
      <c r="C2460">
        <v>0</v>
      </c>
    </row>
    <row r="2461" spans="1:3" x14ac:dyDescent="0.25">
      <c r="A2461" s="3" t="s">
        <v>52</v>
      </c>
      <c r="B2461" t="s">
        <v>613</v>
      </c>
      <c r="C2461" t="b">
        <v>0</v>
      </c>
    </row>
    <row r="2462" spans="1:3" x14ac:dyDescent="0.25">
      <c r="A2462" s="3" t="s">
        <v>52</v>
      </c>
      <c r="B2462" t="s">
        <v>614</v>
      </c>
      <c r="C2462" t="b">
        <v>1</v>
      </c>
    </row>
    <row r="2463" spans="1:3" x14ac:dyDescent="0.25">
      <c r="A2463" s="3" t="s">
        <v>52</v>
      </c>
      <c r="B2463" t="s">
        <v>615</v>
      </c>
      <c r="C2463" t="b">
        <v>1</v>
      </c>
    </row>
    <row r="2464" spans="1:3" x14ac:dyDescent="0.25">
      <c r="A2464" s="3" t="s">
        <v>52</v>
      </c>
      <c r="B2464" t="s">
        <v>616</v>
      </c>
      <c r="C2464">
        <v>0</v>
      </c>
    </row>
    <row r="2465" spans="1:3" x14ac:dyDescent="0.25">
      <c r="A2465" s="3" t="s">
        <v>52</v>
      </c>
      <c r="B2465" t="s">
        <v>617</v>
      </c>
      <c r="C2465">
        <v>-2</v>
      </c>
    </row>
    <row r="2466" spans="1:3" x14ac:dyDescent="0.25">
      <c r="A2466" s="3" t="s">
        <v>52</v>
      </c>
      <c r="B2466" t="s">
        <v>618</v>
      </c>
      <c r="C2466">
        <v>1</v>
      </c>
    </row>
    <row r="2467" spans="1:3" x14ac:dyDescent="0.25">
      <c r="A2467" s="3" t="s">
        <v>52</v>
      </c>
      <c r="B2467" t="s">
        <v>619</v>
      </c>
      <c r="C2467">
        <v>1</v>
      </c>
    </row>
    <row r="2468" spans="1:3" x14ac:dyDescent="0.25">
      <c r="A2468" s="3" t="s">
        <v>52</v>
      </c>
      <c r="B2468" t="s">
        <v>620</v>
      </c>
      <c r="C2468">
        <v>1</v>
      </c>
    </row>
    <row r="2469" spans="1:3" x14ac:dyDescent="0.25">
      <c r="A2469" s="3" t="s">
        <v>52</v>
      </c>
      <c r="B2469" t="s">
        <v>621</v>
      </c>
      <c r="C2469">
        <v>1</v>
      </c>
    </row>
    <row r="2470" spans="1:3" x14ac:dyDescent="0.25">
      <c r="A2470" t="s">
        <v>832</v>
      </c>
    </row>
    <row r="2471" spans="1:3" x14ac:dyDescent="0.25">
      <c r="A2471" t="s">
        <v>833</v>
      </c>
    </row>
    <row r="2472" spans="1:3" x14ac:dyDescent="0.25">
      <c r="A2472" s="3" t="s">
        <v>52</v>
      </c>
      <c r="B2472" t="s">
        <v>74</v>
      </c>
      <c r="C2472" s="3" t="s">
        <v>56</v>
      </c>
    </row>
    <row r="2473" spans="1:3" x14ac:dyDescent="0.25">
      <c r="A2473" s="3" t="s">
        <v>52</v>
      </c>
      <c r="B2473" t="s">
        <v>75</v>
      </c>
      <c r="C2473" t="b">
        <v>0</v>
      </c>
    </row>
    <row r="2474" spans="1:3" x14ac:dyDescent="0.25">
      <c r="A2474" s="3" t="s">
        <v>52</v>
      </c>
      <c r="B2474" t="s">
        <v>576</v>
      </c>
      <c r="C2474" s="3" t="s">
        <v>624</v>
      </c>
    </row>
    <row r="2475" spans="1:3" x14ac:dyDescent="0.25">
      <c r="A2475" s="3" t="s">
        <v>52</v>
      </c>
      <c r="B2475" t="s">
        <v>578</v>
      </c>
      <c r="C2475" t="b">
        <v>0</v>
      </c>
    </row>
    <row r="2476" spans="1:3" x14ac:dyDescent="0.25">
      <c r="A2476" s="3" t="s">
        <v>52</v>
      </c>
      <c r="B2476" t="s">
        <v>579</v>
      </c>
      <c r="C2476" t="b">
        <v>0</v>
      </c>
    </row>
    <row r="2477" spans="1:3" x14ac:dyDescent="0.25">
      <c r="A2477" s="3" t="s">
        <v>52</v>
      </c>
      <c r="B2477" t="s">
        <v>580</v>
      </c>
      <c r="C2477" t="b">
        <v>0</v>
      </c>
    </row>
    <row r="2478" spans="1:3" x14ac:dyDescent="0.25">
      <c r="A2478" s="3" t="s">
        <v>52</v>
      </c>
      <c r="B2478" t="s">
        <v>581</v>
      </c>
      <c r="C2478" t="b">
        <v>0</v>
      </c>
    </row>
    <row r="2479" spans="1:3" x14ac:dyDescent="0.25">
      <c r="A2479" s="3" t="s">
        <v>48</v>
      </c>
      <c r="B2479" t="s">
        <v>76</v>
      </c>
      <c r="C2479" t="b">
        <v>1</v>
      </c>
    </row>
    <row r="2480" spans="1:3" x14ac:dyDescent="0.25">
      <c r="A2480" s="3" t="s">
        <v>48</v>
      </c>
      <c r="B2480" t="s">
        <v>77</v>
      </c>
      <c r="C2480" s="3" t="s">
        <v>582</v>
      </c>
    </row>
    <row r="2481" spans="1:3" x14ac:dyDescent="0.25">
      <c r="A2481" s="3" t="s">
        <v>48</v>
      </c>
      <c r="B2481" t="s">
        <v>583</v>
      </c>
      <c r="C2481" s="3" t="s">
        <v>584</v>
      </c>
    </row>
    <row r="2482" spans="1:3" x14ac:dyDescent="0.25">
      <c r="A2482" s="3" t="s">
        <v>0</v>
      </c>
      <c r="B2482" t="s">
        <v>76</v>
      </c>
      <c r="C2482" t="b">
        <v>1</v>
      </c>
    </row>
    <row r="2483" spans="1:3" x14ac:dyDescent="0.25">
      <c r="A2483" s="3" t="s">
        <v>0</v>
      </c>
      <c r="B2483" t="s">
        <v>77</v>
      </c>
      <c r="C2483" s="3" t="s">
        <v>585</v>
      </c>
    </row>
    <row r="2484" spans="1:3" x14ac:dyDescent="0.25">
      <c r="A2484" s="3" t="s">
        <v>0</v>
      </c>
      <c r="B2484" t="s">
        <v>583</v>
      </c>
      <c r="C2484" s="3" t="s">
        <v>584</v>
      </c>
    </row>
    <row r="2485" spans="1:3" x14ac:dyDescent="0.25">
      <c r="A2485" s="3" t="s">
        <v>0</v>
      </c>
      <c r="B2485" t="s">
        <v>586</v>
      </c>
      <c r="C2485">
        <v>1</v>
      </c>
    </row>
    <row r="2486" spans="1:3" x14ac:dyDescent="0.25">
      <c r="A2486" s="3" t="s">
        <v>0</v>
      </c>
      <c r="B2486" t="s">
        <v>587</v>
      </c>
      <c r="C2486">
        <v>1</v>
      </c>
    </row>
    <row r="2487" spans="1:3" x14ac:dyDescent="0.25">
      <c r="A2487" s="3" t="s">
        <v>0</v>
      </c>
      <c r="B2487" t="s">
        <v>588</v>
      </c>
      <c r="C2487" s="3" t="s">
        <v>589</v>
      </c>
    </row>
    <row r="2488" spans="1:3" x14ac:dyDescent="0.25">
      <c r="A2488" s="3" t="s">
        <v>0</v>
      </c>
      <c r="B2488" t="s">
        <v>590</v>
      </c>
      <c r="C2488" s="3" t="s">
        <v>591</v>
      </c>
    </row>
    <row r="2489" spans="1:3" x14ac:dyDescent="0.25">
      <c r="A2489" s="3" t="s">
        <v>0</v>
      </c>
      <c r="B2489" t="s">
        <v>592</v>
      </c>
      <c r="C2489">
        <v>1</v>
      </c>
    </row>
    <row r="2490" spans="1:3" x14ac:dyDescent="0.25">
      <c r="A2490" s="3" t="s">
        <v>0</v>
      </c>
      <c r="B2490" t="s">
        <v>593</v>
      </c>
      <c r="C2490" t="b">
        <v>1</v>
      </c>
    </row>
    <row r="2491" spans="1:3" x14ac:dyDescent="0.25">
      <c r="A2491" s="3" t="s">
        <v>0</v>
      </c>
      <c r="B2491" t="s">
        <v>594</v>
      </c>
      <c r="C2491" t="b">
        <v>1</v>
      </c>
    </row>
    <row r="2492" spans="1:3" x14ac:dyDescent="0.25">
      <c r="A2492" s="3" t="s">
        <v>0</v>
      </c>
      <c r="B2492" t="s">
        <v>811</v>
      </c>
      <c r="C2492" s="3" t="s">
        <v>812</v>
      </c>
    </row>
    <row r="2493" spans="1:3" x14ac:dyDescent="0.25">
      <c r="A2493" s="3" t="s">
        <v>0</v>
      </c>
      <c r="B2493" t="s">
        <v>813</v>
      </c>
      <c r="C2493" s="3" t="s">
        <v>814</v>
      </c>
    </row>
    <row r="2494" spans="1:3" x14ac:dyDescent="0.25">
      <c r="A2494" s="3" t="s">
        <v>0</v>
      </c>
      <c r="B2494" t="s">
        <v>595</v>
      </c>
      <c r="C2494" t="b">
        <v>1</v>
      </c>
    </row>
    <row r="2495" spans="1:3" x14ac:dyDescent="0.25">
      <c r="A2495" s="3" t="s">
        <v>0</v>
      </c>
      <c r="B2495" t="s">
        <v>596</v>
      </c>
      <c r="C2495" t="b">
        <v>1</v>
      </c>
    </row>
    <row r="2496" spans="1:3" x14ac:dyDescent="0.25">
      <c r="A2496" s="3" t="s">
        <v>303</v>
      </c>
      <c r="B2496" t="s">
        <v>76</v>
      </c>
      <c r="C2496" t="b">
        <v>0</v>
      </c>
    </row>
    <row r="2497" spans="1:3" x14ac:dyDescent="0.25">
      <c r="A2497" s="3" t="s">
        <v>303</v>
      </c>
      <c r="B2497" t="s">
        <v>77</v>
      </c>
      <c r="C2497" s="3" t="s">
        <v>597</v>
      </c>
    </row>
    <row r="2498" spans="1:3" x14ac:dyDescent="0.25">
      <c r="A2498" s="3" t="s">
        <v>303</v>
      </c>
      <c r="B2498" t="s">
        <v>599</v>
      </c>
      <c r="C2498">
        <v>16.57</v>
      </c>
    </row>
    <row r="2499" spans="1:3" x14ac:dyDescent="0.25">
      <c r="A2499" s="3" t="s">
        <v>303</v>
      </c>
      <c r="B2499" t="s">
        <v>583</v>
      </c>
      <c r="C2499" s="3" t="s">
        <v>584</v>
      </c>
    </row>
    <row r="2500" spans="1:3" x14ac:dyDescent="0.25">
      <c r="A2500" s="3" t="s">
        <v>303</v>
      </c>
      <c r="B2500" t="s">
        <v>663</v>
      </c>
      <c r="C2500">
        <v>-4108</v>
      </c>
    </row>
    <row r="2501" spans="1:3" x14ac:dyDescent="0.25">
      <c r="A2501" s="3" t="s">
        <v>303</v>
      </c>
      <c r="B2501" t="s">
        <v>711</v>
      </c>
      <c r="C2501" t="b">
        <v>1</v>
      </c>
    </row>
    <row r="2502" spans="1:3" x14ac:dyDescent="0.25">
      <c r="A2502" s="3" t="s">
        <v>304</v>
      </c>
      <c r="B2502" t="s">
        <v>76</v>
      </c>
      <c r="C2502" t="b">
        <v>0</v>
      </c>
    </row>
    <row r="2503" spans="1:3" x14ac:dyDescent="0.25">
      <c r="A2503" s="3" t="s">
        <v>304</v>
      </c>
      <c r="B2503" t="s">
        <v>77</v>
      </c>
      <c r="C2503" s="3" t="s">
        <v>598</v>
      </c>
    </row>
    <row r="2504" spans="1:3" x14ac:dyDescent="0.25">
      <c r="A2504" s="3" t="s">
        <v>304</v>
      </c>
      <c r="B2504" t="s">
        <v>599</v>
      </c>
      <c r="C2504">
        <v>23.57</v>
      </c>
    </row>
    <row r="2505" spans="1:3" x14ac:dyDescent="0.25">
      <c r="A2505" s="3" t="s">
        <v>304</v>
      </c>
      <c r="B2505" t="s">
        <v>583</v>
      </c>
      <c r="C2505" s="3" t="s">
        <v>584</v>
      </c>
    </row>
    <row r="2506" spans="1:3" x14ac:dyDescent="0.25">
      <c r="A2506" s="3" t="s">
        <v>304</v>
      </c>
      <c r="B2506" t="s">
        <v>663</v>
      </c>
      <c r="C2506">
        <v>-4108</v>
      </c>
    </row>
    <row r="2507" spans="1:3" x14ac:dyDescent="0.25">
      <c r="A2507" s="3" t="s">
        <v>304</v>
      </c>
      <c r="B2507" t="s">
        <v>711</v>
      </c>
      <c r="C2507" t="b">
        <v>1</v>
      </c>
    </row>
    <row r="2508" spans="1:3" x14ac:dyDescent="0.25">
      <c r="A2508" s="3" t="s">
        <v>310</v>
      </c>
      <c r="B2508" t="s">
        <v>76</v>
      </c>
      <c r="C2508" t="b">
        <v>0</v>
      </c>
    </row>
    <row r="2509" spans="1:3" x14ac:dyDescent="0.25">
      <c r="A2509" s="3" t="s">
        <v>310</v>
      </c>
      <c r="B2509" t="s">
        <v>77</v>
      </c>
      <c r="C2509" s="3" t="s">
        <v>600</v>
      </c>
    </row>
    <row r="2510" spans="1:3" x14ac:dyDescent="0.25">
      <c r="A2510" s="3" t="s">
        <v>310</v>
      </c>
      <c r="B2510" t="s">
        <v>599</v>
      </c>
      <c r="C2510">
        <v>18.29</v>
      </c>
    </row>
    <row r="2511" spans="1:3" x14ac:dyDescent="0.25">
      <c r="A2511" s="3" t="s">
        <v>310</v>
      </c>
      <c r="B2511" t="s">
        <v>583</v>
      </c>
      <c r="C2511" s="3" t="s">
        <v>584</v>
      </c>
    </row>
    <row r="2512" spans="1:3" x14ac:dyDescent="0.25">
      <c r="A2512" s="3" t="s">
        <v>310</v>
      </c>
      <c r="B2512" t="s">
        <v>663</v>
      </c>
      <c r="C2512">
        <v>-4108</v>
      </c>
    </row>
    <row r="2513" spans="1:3" x14ac:dyDescent="0.25">
      <c r="A2513" s="3" t="s">
        <v>310</v>
      </c>
      <c r="B2513" t="s">
        <v>711</v>
      </c>
      <c r="C2513" t="b">
        <v>1</v>
      </c>
    </row>
    <row r="2514" spans="1:3" x14ac:dyDescent="0.25">
      <c r="A2514" s="3" t="s">
        <v>311</v>
      </c>
      <c r="B2514" t="s">
        <v>76</v>
      </c>
      <c r="C2514" t="b">
        <v>0</v>
      </c>
    </row>
    <row r="2515" spans="1:3" x14ac:dyDescent="0.25">
      <c r="A2515" s="3" t="s">
        <v>311</v>
      </c>
      <c r="B2515" t="s">
        <v>77</v>
      </c>
      <c r="C2515" s="3" t="s">
        <v>603</v>
      </c>
    </row>
    <row r="2516" spans="1:3" x14ac:dyDescent="0.25">
      <c r="A2516" s="3" t="s">
        <v>311</v>
      </c>
      <c r="B2516" t="s">
        <v>599</v>
      </c>
      <c r="C2516">
        <v>21.57</v>
      </c>
    </row>
    <row r="2517" spans="1:3" x14ac:dyDescent="0.25">
      <c r="A2517" s="3" t="s">
        <v>311</v>
      </c>
      <c r="B2517" t="s">
        <v>583</v>
      </c>
      <c r="C2517" s="3" t="s">
        <v>584</v>
      </c>
    </row>
    <row r="2518" spans="1:3" x14ac:dyDescent="0.25">
      <c r="A2518" s="3" t="s">
        <v>311</v>
      </c>
      <c r="B2518" t="s">
        <v>663</v>
      </c>
      <c r="C2518">
        <v>-4108</v>
      </c>
    </row>
    <row r="2519" spans="1:3" x14ac:dyDescent="0.25">
      <c r="A2519" s="3" t="s">
        <v>311</v>
      </c>
      <c r="B2519" t="s">
        <v>711</v>
      </c>
      <c r="C2519" t="b">
        <v>1</v>
      </c>
    </row>
    <row r="2520" spans="1:3" x14ac:dyDescent="0.25">
      <c r="A2520" s="3" t="s">
        <v>312</v>
      </c>
      <c r="B2520" t="s">
        <v>76</v>
      </c>
      <c r="C2520" t="b">
        <v>0</v>
      </c>
    </row>
    <row r="2521" spans="1:3" x14ac:dyDescent="0.25">
      <c r="A2521" s="3" t="s">
        <v>312</v>
      </c>
      <c r="B2521" t="s">
        <v>77</v>
      </c>
      <c r="C2521" s="3" t="s">
        <v>607</v>
      </c>
    </row>
    <row r="2522" spans="1:3" x14ac:dyDescent="0.25">
      <c r="A2522" s="3" t="s">
        <v>312</v>
      </c>
      <c r="B2522" t="s">
        <v>599</v>
      </c>
      <c r="C2522">
        <v>19.71</v>
      </c>
    </row>
    <row r="2523" spans="1:3" x14ac:dyDescent="0.25">
      <c r="A2523" s="3" t="s">
        <v>312</v>
      </c>
      <c r="B2523" t="s">
        <v>583</v>
      </c>
      <c r="C2523" s="3" t="s">
        <v>584</v>
      </c>
    </row>
    <row r="2524" spans="1:3" x14ac:dyDescent="0.25">
      <c r="A2524" s="3" t="s">
        <v>312</v>
      </c>
      <c r="B2524" t="s">
        <v>663</v>
      </c>
      <c r="C2524">
        <v>-4108</v>
      </c>
    </row>
    <row r="2525" spans="1:3" x14ac:dyDescent="0.25">
      <c r="A2525" s="3" t="s">
        <v>312</v>
      </c>
      <c r="B2525" t="s">
        <v>711</v>
      </c>
      <c r="C2525" t="b">
        <v>1</v>
      </c>
    </row>
    <row r="2526" spans="1:3" x14ac:dyDescent="0.25">
      <c r="A2526" s="3" t="s">
        <v>313</v>
      </c>
      <c r="B2526" t="s">
        <v>76</v>
      </c>
      <c r="C2526" t="b">
        <v>0</v>
      </c>
    </row>
    <row r="2527" spans="1:3" x14ac:dyDescent="0.25">
      <c r="A2527" s="3" t="s">
        <v>313</v>
      </c>
      <c r="B2527" t="s">
        <v>77</v>
      </c>
      <c r="C2527" s="3" t="s">
        <v>609</v>
      </c>
    </row>
    <row r="2528" spans="1:3" x14ac:dyDescent="0.25">
      <c r="A2528" s="3" t="s">
        <v>313</v>
      </c>
      <c r="B2528" t="s">
        <v>599</v>
      </c>
      <c r="C2528">
        <v>35.29</v>
      </c>
    </row>
    <row r="2529" spans="1:3" x14ac:dyDescent="0.25">
      <c r="A2529" s="3" t="s">
        <v>313</v>
      </c>
      <c r="B2529" t="s">
        <v>583</v>
      </c>
      <c r="C2529" s="3" t="s">
        <v>584</v>
      </c>
    </row>
    <row r="2530" spans="1:3" x14ac:dyDescent="0.25">
      <c r="A2530" s="3" t="s">
        <v>313</v>
      </c>
      <c r="B2530" t="s">
        <v>663</v>
      </c>
      <c r="C2530">
        <v>-4108</v>
      </c>
    </row>
    <row r="2531" spans="1:3" x14ac:dyDescent="0.25">
      <c r="A2531" s="3" t="s">
        <v>313</v>
      </c>
      <c r="B2531" t="s">
        <v>711</v>
      </c>
      <c r="C2531" t="b">
        <v>1</v>
      </c>
    </row>
    <row r="2532" spans="1:3" x14ac:dyDescent="0.25">
      <c r="A2532" s="3" t="s">
        <v>314</v>
      </c>
      <c r="B2532" t="s">
        <v>76</v>
      </c>
      <c r="C2532" t="b">
        <v>0</v>
      </c>
    </row>
    <row r="2533" spans="1:3" x14ac:dyDescent="0.25">
      <c r="A2533" s="3" t="s">
        <v>314</v>
      </c>
      <c r="B2533" t="s">
        <v>77</v>
      </c>
      <c r="C2533" s="3" t="s">
        <v>610</v>
      </c>
    </row>
    <row r="2534" spans="1:3" x14ac:dyDescent="0.25">
      <c r="A2534" s="3" t="s">
        <v>314</v>
      </c>
      <c r="B2534" t="s">
        <v>599</v>
      </c>
      <c r="C2534">
        <v>16.29</v>
      </c>
    </row>
    <row r="2535" spans="1:3" x14ac:dyDescent="0.25">
      <c r="A2535" s="3" t="s">
        <v>314</v>
      </c>
      <c r="B2535" t="s">
        <v>583</v>
      </c>
      <c r="C2535" s="3" t="s">
        <v>584</v>
      </c>
    </row>
    <row r="2536" spans="1:3" x14ac:dyDescent="0.25">
      <c r="A2536" s="3" t="s">
        <v>314</v>
      </c>
      <c r="B2536" t="s">
        <v>663</v>
      </c>
      <c r="C2536">
        <v>-4108</v>
      </c>
    </row>
    <row r="2537" spans="1:3" x14ac:dyDescent="0.25">
      <c r="A2537" s="3" t="s">
        <v>314</v>
      </c>
      <c r="B2537" t="s">
        <v>711</v>
      </c>
      <c r="C2537" t="b">
        <v>1</v>
      </c>
    </row>
    <row r="2538" spans="1:3" x14ac:dyDescent="0.25">
      <c r="A2538" s="3" t="s">
        <v>314</v>
      </c>
      <c r="B2538" t="s">
        <v>586</v>
      </c>
      <c r="C2538">
        <v>3</v>
      </c>
    </row>
    <row r="2539" spans="1:3" x14ac:dyDescent="0.25">
      <c r="A2539" s="3" t="s">
        <v>314</v>
      </c>
      <c r="B2539" t="s">
        <v>587</v>
      </c>
      <c r="C2539">
        <v>1</v>
      </c>
    </row>
    <row r="2540" spans="1:3" x14ac:dyDescent="0.25">
      <c r="A2540" s="3" t="s">
        <v>314</v>
      </c>
      <c r="B2540" t="s">
        <v>588</v>
      </c>
      <c r="C2540" s="3" t="s">
        <v>1129</v>
      </c>
    </row>
    <row r="2541" spans="1:3" x14ac:dyDescent="0.25">
      <c r="A2541" s="3" t="s">
        <v>314</v>
      </c>
      <c r="B2541" t="s">
        <v>592</v>
      </c>
      <c r="C2541">
        <v>1</v>
      </c>
    </row>
    <row r="2542" spans="1:3" x14ac:dyDescent="0.25">
      <c r="A2542" s="3" t="s">
        <v>314</v>
      </c>
      <c r="B2542" t="s">
        <v>593</v>
      </c>
      <c r="C2542" t="b">
        <v>1</v>
      </c>
    </row>
    <row r="2543" spans="1:3" x14ac:dyDescent="0.25">
      <c r="A2543" s="3" t="s">
        <v>314</v>
      </c>
      <c r="B2543" t="s">
        <v>594</v>
      </c>
      <c r="C2543" t="b">
        <v>1</v>
      </c>
    </row>
    <row r="2544" spans="1:3" x14ac:dyDescent="0.25">
      <c r="A2544" s="3" t="s">
        <v>314</v>
      </c>
      <c r="B2544" t="s">
        <v>595</v>
      </c>
      <c r="C2544" t="b">
        <v>1</v>
      </c>
    </row>
    <row r="2545" spans="1:3" x14ac:dyDescent="0.25">
      <c r="A2545" s="3" t="s">
        <v>314</v>
      </c>
      <c r="B2545" t="s">
        <v>596</v>
      </c>
      <c r="C2545" t="b">
        <v>1</v>
      </c>
    </row>
    <row r="2546" spans="1:3" x14ac:dyDescent="0.25">
      <c r="A2546" s="3" t="s">
        <v>315</v>
      </c>
      <c r="B2546" t="s">
        <v>76</v>
      </c>
      <c r="C2546" t="b">
        <v>0</v>
      </c>
    </row>
    <row r="2547" spans="1:3" x14ac:dyDescent="0.25">
      <c r="A2547" s="3" t="s">
        <v>315</v>
      </c>
      <c r="B2547" t="s">
        <v>77</v>
      </c>
      <c r="C2547" s="3" t="s">
        <v>611</v>
      </c>
    </row>
    <row r="2548" spans="1:3" x14ac:dyDescent="0.25">
      <c r="A2548" s="3" t="s">
        <v>315</v>
      </c>
      <c r="B2548" t="s">
        <v>599</v>
      </c>
      <c r="C2548">
        <v>19.43</v>
      </c>
    </row>
    <row r="2549" spans="1:3" x14ac:dyDescent="0.25">
      <c r="A2549" s="3" t="s">
        <v>315</v>
      </c>
      <c r="B2549" t="s">
        <v>583</v>
      </c>
      <c r="C2549" s="3" t="s">
        <v>584</v>
      </c>
    </row>
    <row r="2550" spans="1:3" x14ac:dyDescent="0.25">
      <c r="A2550" s="3" t="s">
        <v>316</v>
      </c>
      <c r="B2550" t="s">
        <v>76</v>
      </c>
      <c r="C2550" t="b">
        <v>0</v>
      </c>
    </row>
    <row r="2551" spans="1:3" x14ac:dyDescent="0.25">
      <c r="A2551" s="3" t="s">
        <v>316</v>
      </c>
      <c r="B2551" t="s">
        <v>77</v>
      </c>
      <c r="C2551" s="3" t="s">
        <v>787</v>
      </c>
    </row>
    <row r="2552" spans="1:3" x14ac:dyDescent="0.25">
      <c r="A2552" s="3" t="s">
        <v>316</v>
      </c>
      <c r="B2552" t="s">
        <v>599</v>
      </c>
      <c r="C2552">
        <v>25.71</v>
      </c>
    </row>
    <row r="2553" spans="1:3" x14ac:dyDescent="0.25">
      <c r="A2553" s="3" t="s">
        <v>316</v>
      </c>
      <c r="B2553" t="s">
        <v>583</v>
      </c>
      <c r="C2553" s="3" t="s">
        <v>584</v>
      </c>
    </row>
    <row r="2554" spans="1:3" x14ac:dyDescent="0.25">
      <c r="A2554" s="3" t="s">
        <v>316</v>
      </c>
      <c r="B2554" t="s">
        <v>586</v>
      </c>
      <c r="C2554">
        <v>6</v>
      </c>
    </row>
    <row r="2555" spans="1:3" x14ac:dyDescent="0.25">
      <c r="A2555" s="3" t="s">
        <v>316</v>
      </c>
      <c r="B2555" t="s">
        <v>587</v>
      </c>
      <c r="C2555">
        <v>8</v>
      </c>
    </row>
    <row r="2556" spans="1:3" x14ac:dyDescent="0.25">
      <c r="A2556" s="3" t="s">
        <v>316</v>
      </c>
      <c r="B2556" t="s">
        <v>588</v>
      </c>
      <c r="C2556" s="3" t="s">
        <v>827</v>
      </c>
    </row>
    <row r="2557" spans="1:3" x14ac:dyDescent="0.25">
      <c r="A2557" s="3" t="s">
        <v>316</v>
      </c>
      <c r="B2557" t="s">
        <v>592</v>
      </c>
      <c r="C2557">
        <v>1</v>
      </c>
    </row>
    <row r="2558" spans="1:3" x14ac:dyDescent="0.25">
      <c r="A2558" s="3" t="s">
        <v>316</v>
      </c>
      <c r="B2558" t="s">
        <v>593</v>
      </c>
      <c r="C2558" t="b">
        <v>1</v>
      </c>
    </row>
    <row r="2559" spans="1:3" x14ac:dyDescent="0.25">
      <c r="A2559" s="3" t="s">
        <v>316</v>
      </c>
      <c r="B2559" t="s">
        <v>594</v>
      </c>
      <c r="C2559" t="b">
        <v>1</v>
      </c>
    </row>
    <row r="2560" spans="1:3" x14ac:dyDescent="0.25">
      <c r="A2560" s="3" t="s">
        <v>316</v>
      </c>
      <c r="B2560" t="s">
        <v>811</v>
      </c>
      <c r="C2560" s="3" t="s">
        <v>812</v>
      </c>
    </row>
    <row r="2561" spans="1:3" x14ac:dyDescent="0.25">
      <c r="A2561" s="3" t="s">
        <v>316</v>
      </c>
      <c r="B2561" t="s">
        <v>813</v>
      </c>
      <c r="C2561" s="3" t="s">
        <v>828</v>
      </c>
    </row>
    <row r="2562" spans="1:3" x14ac:dyDescent="0.25">
      <c r="A2562" s="3" t="s">
        <v>316</v>
      </c>
      <c r="B2562" t="s">
        <v>595</v>
      </c>
      <c r="C2562" t="b">
        <v>1</v>
      </c>
    </row>
    <row r="2563" spans="1:3" x14ac:dyDescent="0.25">
      <c r="A2563" s="3" t="s">
        <v>316</v>
      </c>
      <c r="B2563" t="s">
        <v>596</v>
      </c>
      <c r="C2563" t="b">
        <v>1</v>
      </c>
    </row>
    <row r="2564" spans="1:3" x14ac:dyDescent="0.25">
      <c r="A2564" s="3" t="s">
        <v>317</v>
      </c>
      <c r="B2564" t="s">
        <v>76</v>
      </c>
      <c r="C2564" t="b">
        <v>0</v>
      </c>
    </row>
    <row r="2565" spans="1:3" x14ac:dyDescent="0.25">
      <c r="A2565" s="3" t="s">
        <v>317</v>
      </c>
      <c r="B2565" t="s">
        <v>77</v>
      </c>
      <c r="C2565" s="3" t="s">
        <v>788</v>
      </c>
    </row>
    <row r="2566" spans="1:3" x14ac:dyDescent="0.25">
      <c r="A2566" s="3" t="s">
        <v>317</v>
      </c>
      <c r="B2566" t="s">
        <v>599</v>
      </c>
      <c r="C2566">
        <v>15.43</v>
      </c>
    </row>
    <row r="2567" spans="1:3" x14ac:dyDescent="0.25">
      <c r="A2567" s="3" t="s">
        <v>317</v>
      </c>
      <c r="B2567" t="s">
        <v>583</v>
      </c>
      <c r="C2567" s="3" t="s">
        <v>584</v>
      </c>
    </row>
    <row r="2568" spans="1:3" x14ac:dyDescent="0.25">
      <c r="A2568" s="3" t="s">
        <v>317</v>
      </c>
      <c r="B2568" t="s">
        <v>586</v>
      </c>
      <c r="C2568">
        <v>1</v>
      </c>
    </row>
    <row r="2569" spans="1:3" x14ac:dyDescent="0.25">
      <c r="A2569" s="3" t="s">
        <v>317</v>
      </c>
      <c r="B2569" t="s">
        <v>587</v>
      </c>
      <c r="C2569">
        <v>1</v>
      </c>
    </row>
    <row r="2570" spans="1:3" x14ac:dyDescent="0.25">
      <c r="A2570" s="3" t="s">
        <v>317</v>
      </c>
      <c r="B2570" t="s">
        <v>588</v>
      </c>
      <c r="C2570" s="3" t="s">
        <v>589</v>
      </c>
    </row>
    <row r="2571" spans="1:3" x14ac:dyDescent="0.25">
      <c r="A2571" s="3" t="s">
        <v>317</v>
      </c>
      <c r="B2571" t="s">
        <v>590</v>
      </c>
      <c r="C2571" s="3" t="s">
        <v>591</v>
      </c>
    </row>
    <row r="2572" spans="1:3" x14ac:dyDescent="0.25">
      <c r="A2572" s="3" t="s">
        <v>317</v>
      </c>
      <c r="B2572" t="s">
        <v>592</v>
      </c>
      <c r="C2572">
        <v>1</v>
      </c>
    </row>
    <row r="2573" spans="1:3" x14ac:dyDescent="0.25">
      <c r="A2573" s="3" t="s">
        <v>317</v>
      </c>
      <c r="B2573" t="s">
        <v>593</v>
      </c>
      <c r="C2573" t="b">
        <v>1</v>
      </c>
    </row>
    <row r="2574" spans="1:3" x14ac:dyDescent="0.25">
      <c r="A2574" s="3" t="s">
        <v>317</v>
      </c>
      <c r="B2574" t="s">
        <v>594</v>
      </c>
      <c r="C2574" t="b">
        <v>1</v>
      </c>
    </row>
    <row r="2575" spans="1:3" x14ac:dyDescent="0.25">
      <c r="A2575" s="3" t="s">
        <v>317</v>
      </c>
      <c r="B2575" t="s">
        <v>811</v>
      </c>
      <c r="C2575" s="3" t="s">
        <v>812</v>
      </c>
    </row>
    <row r="2576" spans="1:3" x14ac:dyDescent="0.25">
      <c r="A2576" s="3" t="s">
        <v>317</v>
      </c>
      <c r="B2576" t="s">
        <v>813</v>
      </c>
      <c r="C2576" s="3" t="s">
        <v>814</v>
      </c>
    </row>
    <row r="2577" spans="1:3" x14ac:dyDescent="0.25">
      <c r="A2577" s="3" t="s">
        <v>317</v>
      </c>
      <c r="B2577" t="s">
        <v>595</v>
      </c>
      <c r="C2577" t="b">
        <v>1</v>
      </c>
    </row>
    <row r="2578" spans="1:3" x14ac:dyDescent="0.25">
      <c r="A2578" s="3" t="s">
        <v>317</v>
      </c>
      <c r="B2578" t="s">
        <v>596</v>
      </c>
      <c r="C2578" t="b">
        <v>1</v>
      </c>
    </row>
    <row r="2579" spans="1:3" x14ac:dyDescent="0.25">
      <c r="A2579" s="3" t="s">
        <v>318</v>
      </c>
      <c r="B2579" t="s">
        <v>76</v>
      </c>
      <c r="C2579" t="b">
        <v>0</v>
      </c>
    </row>
    <row r="2580" spans="1:3" x14ac:dyDescent="0.25">
      <c r="A2580" s="3" t="s">
        <v>318</v>
      </c>
      <c r="B2580" t="s">
        <v>77</v>
      </c>
      <c r="C2580" s="3" t="s">
        <v>789</v>
      </c>
    </row>
    <row r="2581" spans="1:3" x14ac:dyDescent="0.25">
      <c r="A2581" s="3" t="s">
        <v>318</v>
      </c>
      <c r="B2581" t="s">
        <v>599</v>
      </c>
      <c r="C2581">
        <v>19.57</v>
      </c>
    </row>
    <row r="2582" spans="1:3" x14ac:dyDescent="0.25">
      <c r="A2582" s="3" t="s">
        <v>318</v>
      </c>
      <c r="B2582" t="s">
        <v>583</v>
      </c>
      <c r="C2582" s="3" t="s">
        <v>584</v>
      </c>
    </row>
    <row r="2583" spans="1:3" x14ac:dyDescent="0.25">
      <c r="A2583" s="3" t="s">
        <v>318</v>
      </c>
      <c r="B2583" t="s">
        <v>605</v>
      </c>
      <c r="C2583">
        <v>-4108</v>
      </c>
    </row>
    <row r="2584" spans="1:3" x14ac:dyDescent="0.25">
      <c r="A2584" s="3" t="s">
        <v>318</v>
      </c>
      <c r="B2584" t="s">
        <v>602</v>
      </c>
      <c r="C2584">
        <v>10</v>
      </c>
    </row>
    <row r="2585" spans="1:3" x14ac:dyDescent="0.25">
      <c r="A2585" s="3" t="s">
        <v>318</v>
      </c>
      <c r="B2585" t="s">
        <v>638</v>
      </c>
      <c r="C2585" s="3" t="s">
        <v>834</v>
      </c>
    </row>
    <row r="2586" spans="1:3" x14ac:dyDescent="0.25">
      <c r="A2586" s="3" t="s">
        <v>318</v>
      </c>
      <c r="B2586" t="s">
        <v>640</v>
      </c>
      <c r="C2586">
        <v>6</v>
      </c>
    </row>
    <row r="2587" spans="1:3" x14ac:dyDescent="0.25">
      <c r="A2587" s="3" t="s">
        <v>318</v>
      </c>
      <c r="B2587" t="s">
        <v>641</v>
      </c>
      <c r="C2587">
        <v>22</v>
      </c>
    </row>
    <row r="2588" spans="1:3" x14ac:dyDescent="0.25">
      <c r="A2588" s="3" t="s">
        <v>318</v>
      </c>
      <c r="B2588" t="s">
        <v>835</v>
      </c>
      <c r="C2588" t="b">
        <v>1</v>
      </c>
    </row>
    <row r="2589" spans="1:3" x14ac:dyDescent="0.25">
      <c r="A2589" s="3" t="s">
        <v>318</v>
      </c>
      <c r="B2589" t="s">
        <v>836</v>
      </c>
      <c r="C2589">
        <v>8</v>
      </c>
    </row>
    <row r="2590" spans="1:3" x14ac:dyDescent="0.25">
      <c r="A2590" s="3" t="s">
        <v>318</v>
      </c>
      <c r="B2590" t="s">
        <v>837</v>
      </c>
      <c r="C2590">
        <v>3</v>
      </c>
    </row>
    <row r="2591" spans="1:3" x14ac:dyDescent="0.25">
      <c r="A2591" s="3" t="s">
        <v>318</v>
      </c>
      <c r="B2591" t="s">
        <v>838</v>
      </c>
      <c r="C2591">
        <v>7</v>
      </c>
    </row>
    <row r="2592" spans="1:3" x14ac:dyDescent="0.25">
      <c r="A2592" s="3" t="s">
        <v>318</v>
      </c>
      <c r="B2592" t="s">
        <v>839</v>
      </c>
      <c r="C2592">
        <v>0</v>
      </c>
    </row>
    <row r="2593" spans="1:3" x14ac:dyDescent="0.25">
      <c r="A2593" s="3" t="s">
        <v>318</v>
      </c>
      <c r="B2593" t="s">
        <v>840</v>
      </c>
      <c r="C2593">
        <v>0.5</v>
      </c>
    </row>
    <row r="2594" spans="1:3" x14ac:dyDescent="0.25">
      <c r="A2594" s="3" t="s">
        <v>318</v>
      </c>
      <c r="B2594" t="s">
        <v>841</v>
      </c>
      <c r="C2594">
        <v>7</v>
      </c>
    </row>
    <row r="2595" spans="1:3" x14ac:dyDescent="0.25">
      <c r="A2595" s="3" t="s">
        <v>318</v>
      </c>
      <c r="B2595" t="s">
        <v>842</v>
      </c>
      <c r="C2595">
        <v>0</v>
      </c>
    </row>
    <row r="2596" spans="1:3" x14ac:dyDescent="0.25">
      <c r="A2596" s="3" t="s">
        <v>318</v>
      </c>
      <c r="B2596" t="s">
        <v>843</v>
      </c>
      <c r="C2596">
        <v>1</v>
      </c>
    </row>
    <row r="2597" spans="1:3" x14ac:dyDescent="0.25">
      <c r="A2597" s="3" t="s">
        <v>318</v>
      </c>
      <c r="B2597" t="s">
        <v>844</v>
      </c>
      <c r="C2597">
        <v>7</v>
      </c>
    </row>
    <row r="2598" spans="1:3" x14ac:dyDescent="0.25">
      <c r="A2598" s="3" t="s">
        <v>845</v>
      </c>
      <c r="B2598" t="s">
        <v>846</v>
      </c>
      <c r="C2598" s="3" t="s">
        <v>311</v>
      </c>
    </row>
    <row r="2599" spans="1:3" x14ac:dyDescent="0.25">
      <c r="A2599" s="3" t="s">
        <v>845</v>
      </c>
      <c r="B2599" t="s">
        <v>847</v>
      </c>
      <c r="C2599">
        <v>0</v>
      </c>
    </row>
    <row r="2600" spans="1:3" x14ac:dyDescent="0.25">
      <c r="A2600" s="3" t="s">
        <v>845</v>
      </c>
      <c r="B2600" t="s">
        <v>359</v>
      </c>
      <c r="C2600">
        <v>1</v>
      </c>
    </row>
    <row r="2601" spans="1:3" x14ac:dyDescent="0.25">
      <c r="A2601" s="3" t="s">
        <v>845</v>
      </c>
      <c r="B2601" t="s">
        <v>848</v>
      </c>
      <c r="C2601">
        <v>0</v>
      </c>
    </row>
    <row r="2602" spans="1:3" x14ac:dyDescent="0.25">
      <c r="A2602" s="3" t="s">
        <v>849</v>
      </c>
      <c r="B2602" t="s">
        <v>846</v>
      </c>
      <c r="C2602" s="3" t="s">
        <v>303</v>
      </c>
    </row>
    <row r="2603" spans="1:3" x14ac:dyDescent="0.25">
      <c r="A2603" s="3" t="s">
        <v>849</v>
      </c>
      <c r="B2603" t="s">
        <v>847</v>
      </c>
      <c r="C2603">
        <v>0</v>
      </c>
    </row>
    <row r="2604" spans="1:3" x14ac:dyDescent="0.25">
      <c r="A2604" s="3" t="s">
        <v>849</v>
      </c>
      <c r="B2604" t="s">
        <v>359</v>
      </c>
      <c r="C2604">
        <v>1</v>
      </c>
    </row>
    <row r="2605" spans="1:3" x14ac:dyDescent="0.25">
      <c r="A2605" s="3" t="s">
        <v>849</v>
      </c>
      <c r="B2605" t="s">
        <v>848</v>
      </c>
      <c r="C2605">
        <v>0</v>
      </c>
    </row>
    <row r="2606" spans="1:3" x14ac:dyDescent="0.25">
      <c r="A2606" s="3" t="s">
        <v>850</v>
      </c>
      <c r="B2606" t="s">
        <v>846</v>
      </c>
      <c r="C2606" s="3" t="s">
        <v>304</v>
      </c>
    </row>
    <row r="2607" spans="1:3" x14ac:dyDescent="0.25">
      <c r="A2607" s="3" t="s">
        <v>850</v>
      </c>
      <c r="B2607" t="s">
        <v>847</v>
      </c>
      <c r="C2607">
        <v>0</v>
      </c>
    </row>
    <row r="2608" spans="1:3" x14ac:dyDescent="0.25">
      <c r="A2608" s="3" t="s">
        <v>850</v>
      </c>
      <c r="B2608" t="s">
        <v>359</v>
      </c>
      <c r="C2608">
        <v>1</v>
      </c>
    </row>
    <row r="2609" spans="1:3" x14ac:dyDescent="0.25">
      <c r="A2609" s="3" t="s">
        <v>850</v>
      </c>
      <c r="B2609" t="s">
        <v>848</v>
      </c>
      <c r="C2609">
        <v>0</v>
      </c>
    </row>
    <row r="2610" spans="1:3" x14ac:dyDescent="0.25">
      <c r="A2610" s="3" t="s">
        <v>851</v>
      </c>
      <c r="B2610" t="s">
        <v>846</v>
      </c>
      <c r="C2610" s="3" t="s">
        <v>310</v>
      </c>
    </row>
    <row r="2611" spans="1:3" x14ac:dyDescent="0.25">
      <c r="A2611" s="3" t="s">
        <v>851</v>
      </c>
      <c r="B2611" t="s">
        <v>847</v>
      </c>
      <c r="C2611">
        <v>0</v>
      </c>
    </row>
    <row r="2612" spans="1:3" x14ac:dyDescent="0.25">
      <c r="A2612" s="3" t="s">
        <v>851</v>
      </c>
      <c r="B2612" t="s">
        <v>359</v>
      </c>
      <c r="C2612">
        <v>1</v>
      </c>
    </row>
    <row r="2613" spans="1:3" x14ac:dyDescent="0.25">
      <c r="A2613" s="3" t="s">
        <v>851</v>
      </c>
      <c r="B2613" t="s">
        <v>848</v>
      </c>
      <c r="C2613">
        <v>0</v>
      </c>
    </row>
    <row r="2614" spans="1:3" x14ac:dyDescent="0.25">
      <c r="A2614" s="3" t="s">
        <v>852</v>
      </c>
      <c r="B2614" t="s">
        <v>846</v>
      </c>
      <c r="C2614" s="3" t="s">
        <v>317</v>
      </c>
    </row>
    <row r="2615" spans="1:3" x14ac:dyDescent="0.25">
      <c r="A2615" s="3" t="s">
        <v>852</v>
      </c>
      <c r="B2615" t="s">
        <v>847</v>
      </c>
      <c r="C2615">
        <v>0</v>
      </c>
    </row>
    <row r="2616" spans="1:3" x14ac:dyDescent="0.25">
      <c r="A2616" s="3" t="s">
        <v>852</v>
      </c>
      <c r="B2616" t="s">
        <v>359</v>
      </c>
      <c r="C2616">
        <v>1</v>
      </c>
    </row>
    <row r="2617" spans="1:3" x14ac:dyDescent="0.25">
      <c r="A2617" s="3" t="s">
        <v>852</v>
      </c>
      <c r="B2617" t="s">
        <v>848</v>
      </c>
      <c r="C2617">
        <v>0</v>
      </c>
    </row>
    <row r="2618" spans="1:3" x14ac:dyDescent="0.25">
      <c r="A2618" s="3" t="s">
        <v>52</v>
      </c>
      <c r="B2618" t="s">
        <v>612</v>
      </c>
      <c r="C2618">
        <v>0</v>
      </c>
    </row>
    <row r="2619" spans="1:3" x14ac:dyDescent="0.25">
      <c r="A2619" s="3" t="s">
        <v>52</v>
      </c>
      <c r="B2619" t="s">
        <v>830</v>
      </c>
      <c r="C2619">
        <v>2</v>
      </c>
    </row>
    <row r="2620" spans="1:3" x14ac:dyDescent="0.25">
      <c r="A2620" s="3" t="s">
        <v>52</v>
      </c>
      <c r="B2620" t="s">
        <v>831</v>
      </c>
      <c r="C2620">
        <v>0</v>
      </c>
    </row>
    <row r="2621" spans="1:3" x14ac:dyDescent="0.25">
      <c r="A2621" s="3" t="s">
        <v>52</v>
      </c>
      <c r="B2621" t="s">
        <v>613</v>
      </c>
      <c r="C2621" t="b">
        <v>0</v>
      </c>
    </row>
    <row r="2622" spans="1:3" x14ac:dyDescent="0.25">
      <c r="A2622" s="3" t="s">
        <v>52</v>
      </c>
      <c r="B2622" t="s">
        <v>614</v>
      </c>
      <c r="C2622" t="b">
        <v>1</v>
      </c>
    </row>
    <row r="2623" spans="1:3" x14ac:dyDescent="0.25">
      <c r="A2623" s="3" t="s">
        <v>52</v>
      </c>
      <c r="B2623" t="s">
        <v>615</v>
      </c>
      <c r="C2623" t="b">
        <v>1</v>
      </c>
    </row>
    <row r="2624" spans="1:3" x14ac:dyDescent="0.25">
      <c r="A2624" s="3" t="s">
        <v>52</v>
      </c>
      <c r="B2624" t="s">
        <v>616</v>
      </c>
      <c r="C2624">
        <v>0</v>
      </c>
    </row>
    <row r="2625" spans="1:3" x14ac:dyDescent="0.25">
      <c r="A2625" s="3" t="s">
        <v>52</v>
      </c>
      <c r="B2625" t="s">
        <v>617</v>
      </c>
      <c r="C2625">
        <v>-2</v>
      </c>
    </row>
    <row r="2626" spans="1:3" x14ac:dyDescent="0.25">
      <c r="A2626" s="3" t="s">
        <v>52</v>
      </c>
      <c r="B2626" t="s">
        <v>618</v>
      </c>
      <c r="C2626">
        <v>1</v>
      </c>
    </row>
    <row r="2627" spans="1:3" x14ac:dyDescent="0.25">
      <c r="A2627" s="3" t="s">
        <v>52</v>
      </c>
      <c r="B2627" t="s">
        <v>619</v>
      </c>
      <c r="C2627">
        <v>1</v>
      </c>
    </row>
    <row r="2628" spans="1:3" x14ac:dyDescent="0.25">
      <c r="A2628" s="3" t="s">
        <v>52</v>
      </c>
      <c r="B2628" t="s">
        <v>620</v>
      </c>
      <c r="C2628">
        <v>1</v>
      </c>
    </row>
    <row r="2629" spans="1:3" x14ac:dyDescent="0.25">
      <c r="A2629" s="3" t="s">
        <v>52</v>
      </c>
      <c r="B2629" t="s">
        <v>621</v>
      </c>
      <c r="C2629">
        <v>1</v>
      </c>
    </row>
    <row r="2630" spans="1:3" x14ac:dyDescent="0.25">
      <c r="A2630" t="s">
        <v>853</v>
      </c>
    </row>
    <row r="2631" spans="1:3" x14ac:dyDescent="0.25">
      <c r="A2631" t="s">
        <v>854</v>
      </c>
    </row>
    <row r="2632" spans="1:3" x14ac:dyDescent="0.25">
      <c r="A2632" s="3" t="s">
        <v>52</v>
      </c>
      <c r="B2632" t="s">
        <v>74</v>
      </c>
      <c r="C2632" s="3" t="s">
        <v>58</v>
      </c>
    </row>
    <row r="2633" spans="1:3" x14ac:dyDescent="0.25">
      <c r="A2633" s="3" t="s">
        <v>52</v>
      </c>
      <c r="B2633" t="s">
        <v>75</v>
      </c>
      <c r="C2633" t="b">
        <v>0</v>
      </c>
    </row>
    <row r="2634" spans="1:3" x14ac:dyDescent="0.25">
      <c r="A2634" s="3" t="s">
        <v>52</v>
      </c>
      <c r="B2634" t="s">
        <v>576</v>
      </c>
      <c r="C2634" s="3" t="s">
        <v>624</v>
      </c>
    </row>
    <row r="2635" spans="1:3" x14ac:dyDescent="0.25">
      <c r="A2635" s="3" t="s">
        <v>52</v>
      </c>
      <c r="B2635" t="s">
        <v>578</v>
      </c>
      <c r="C2635" t="b">
        <v>0</v>
      </c>
    </row>
    <row r="2636" spans="1:3" x14ac:dyDescent="0.25">
      <c r="A2636" s="3" t="s">
        <v>52</v>
      </c>
      <c r="B2636" t="s">
        <v>579</v>
      </c>
      <c r="C2636" t="b">
        <v>0</v>
      </c>
    </row>
    <row r="2637" spans="1:3" x14ac:dyDescent="0.25">
      <c r="A2637" s="3" t="s">
        <v>52</v>
      </c>
      <c r="B2637" t="s">
        <v>580</v>
      </c>
      <c r="C2637" t="b">
        <v>0</v>
      </c>
    </row>
    <row r="2638" spans="1:3" x14ac:dyDescent="0.25">
      <c r="A2638" s="3" t="s">
        <v>52</v>
      </c>
      <c r="B2638" t="s">
        <v>581</v>
      </c>
      <c r="C2638" t="b">
        <v>0</v>
      </c>
    </row>
    <row r="2639" spans="1:3" x14ac:dyDescent="0.25">
      <c r="A2639" s="3" t="s">
        <v>48</v>
      </c>
      <c r="B2639" t="s">
        <v>76</v>
      </c>
      <c r="C2639" t="b">
        <v>1</v>
      </c>
    </row>
    <row r="2640" spans="1:3" x14ac:dyDescent="0.25">
      <c r="A2640" s="3" t="s">
        <v>48</v>
      </c>
      <c r="B2640" t="s">
        <v>77</v>
      </c>
      <c r="C2640" s="3" t="s">
        <v>582</v>
      </c>
    </row>
    <row r="2641" spans="1:3" x14ac:dyDescent="0.25">
      <c r="A2641" s="3" t="s">
        <v>48</v>
      </c>
      <c r="B2641" t="s">
        <v>583</v>
      </c>
      <c r="C2641" s="3" t="s">
        <v>584</v>
      </c>
    </row>
    <row r="2642" spans="1:3" x14ac:dyDescent="0.25">
      <c r="A2642" s="3" t="s">
        <v>0</v>
      </c>
      <c r="B2642" t="s">
        <v>76</v>
      </c>
      <c r="C2642" t="b">
        <v>1</v>
      </c>
    </row>
    <row r="2643" spans="1:3" x14ac:dyDescent="0.25">
      <c r="A2643" s="3" t="s">
        <v>0</v>
      </c>
      <c r="B2643" t="s">
        <v>77</v>
      </c>
      <c r="C2643" s="3" t="s">
        <v>585</v>
      </c>
    </row>
    <row r="2644" spans="1:3" x14ac:dyDescent="0.25">
      <c r="A2644" s="3" t="s">
        <v>0</v>
      </c>
      <c r="B2644" t="s">
        <v>583</v>
      </c>
      <c r="C2644" s="3" t="s">
        <v>584</v>
      </c>
    </row>
    <row r="2645" spans="1:3" x14ac:dyDescent="0.25">
      <c r="A2645" s="3" t="s">
        <v>0</v>
      </c>
      <c r="B2645" t="s">
        <v>586</v>
      </c>
      <c r="C2645">
        <v>1</v>
      </c>
    </row>
    <row r="2646" spans="1:3" x14ac:dyDescent="0.25">
      <c r="A2646" s="3" t="s">
        <v>0</v>
      </c>
      <c r="B2646" t="s">
        <v>587</v>
      </c>
      <c r="C2646">
        <v>1</v>
      </c>
    </row>
    <row r="2647" spans="1:3" x14ac:dyDescent="0.25">
      <c r="A2647" s="3" t="s">
        <v>0</v>
      </c>
      <c r="B2647" t="s">
        <v>588</v>
      </c>
      <c r="C2647" s="3" t="s">
        <v>589</v>
      </c>
    </row>
    <row r="2648" spans="1:3" x14ac:dyDescent="0.25">
      <c r="A2648" s="3" t="s">
        <v>0</v>
      </c>
      <c r="B2648" t="s">
        <v>590</v>
      </c>
      <c r="C2648" s="3" t="s">
        <v>591</v>
      </c>
    </row>
    <row r="2649" spans="1:3" x14ac:dyDescent="0.25">
      <c r="A2649" s="3" t="s">
        <v>0</v>
      </c>
      <c r="B2649" t="s">
        <v>592</v>
      </c>
      <c r="C2649">
        <v>1</v>
      </c>
    </row>
    <row r="2650" spans="1:3" x14ac:dyDescent="0.25">
      <c r="A2650" s="3" t="s">
        <v>0</v>
      </c>
      <c r="B2650" t="s">
        <v>593</v>
      </c>
      <c r="C2650" t="b">
        <v>1</v>
      </c>
    </row>
    <row r="2651" spans="1:3" x14ac:dyDescent="0.25">
      <c r="A2651" s="3" t="s">
        <v>0</v>
      </c>
      <c r="B2651" t="s">
        <v>594</v>
      </c>
      <c r="C2651" t="b">
        <v>1</v>
      </c>
    </row>
    <row r="2652" spans="1:3" x14ac:dyDescent="0.25">
      <c r="A2652" s="3" t="s">
        <v>0</v>
      </c>
      <c r="B2652" t="s">
        <v>811</v>
      </c>
      <c r="C2652" s="3" t="s">
        <v>812</v>
      </c>
    </row>
    <row r="2653" spans="1:3" x14ac:dyDescent="0.25">
      <c r="A2653" s="3" t="s">
        <v>0</v>
      </c>
      <c r="B2653" t="s">
        <v>813</v>
      </c>
      <c r="C2653" s="3" t="s">
        <v>814</v>
      </c>
    </row>
    <row r="2654" spans="1:3" x14ac:dyDescent="0.25">
      <c r="A2654" s="3" t="s">
        <v>0</v>
      </c>
      <c r="B2654" t="s">
        <v>595</v>
      </c>
      <c r="C2654" t="b">
        <v>1</v>
      </c>
    </row>
    <row r="2655" spans="1:3" x14ac:dyDescent="0.25">
      <c r="A2655" s="3" t="s">
        <v>0</v>
      </c>
      <c r="B2655" t="s">
        <v>596</v>
      </c>
      <c r="C2655" t="b">
        <v>1</v>
      </c>
    </row>
    <row r="2656" spans="1:3" x14ac:dyDescent="0.25">
      <c r="A2656" s="3" t="s">
        <v>303</v>
      </c>
      <c r="B2656" t="s">
        <v>76</v>
      </c>
      <c r="C2656" t="b">
        <v>0</v>
      </c>
    </row>
    <row r="2657" spans="1:3" x14ac:dyDescent="0.25">
      <c r="A2657" s="3" t="s">
        <v>303</v>
      </c>
      <c r="B2657" t="s">
        <v>77</v>
      </c>
      <c r="C2657" s="3" t="s">
        <v>597</v>
      </c>
    </row>
    <row r="2658" spans="1:3" x14ac:dyDescent="0.25">
      <c r="A2658" s="3" t="s">
        <v>303</v>
      </c>
      <c r="B2658" t="s">
        <v>599</v>
      </c>
      <c r="C2658">
        <v>16.57</v>
      </c>
    </row>
    <row r="2659" spans="1:3" x14ac:dyDescent="0.25">
      <c r="A2659" s="3" t="s">
        <v>303</v>
      </c>
      <c r="B2659" t="s">
        <v>583</v>
      </c>
      <c r="C2659" s="3" t="s">
        <v>584</v>
      </c>
    </row>
    <row r="2660" spans="1:3" x14ac:dyDescent="0.25">
      <c r="A2660" s="3" t="s">
        <v>303</v>
      </c>
      <c r="B2660" t="s">
        <v>586</v>
      </c>
      <c r="C2660">
        <v>6</v>
      </c>
    </row>
    <row r="2661" spans="1:3" x14ac:dyDescent="0.25">
      <c r="A2661" s="3" t="s">
        <v>303</v>
      </c>
      <c r="B2661" t="s">
        <v>587</v>
      </c>
      <c r="C2661">
        <v>8</v>
      </c>
    </row>
    <row r="2662" spans="1:3" x14ac:dyDescent="0.25">
      <c r="A2662" s="3" t="s">
        <v>303</v>
      </c>
      <c r="B2662" t="s">
        <v>588</v>
      </c>
      <c r="C2662" s="3" t="s">
        <v>827</v>
      </c>
    </row>
    <row r="2663" spans="1:3" x14ac:dyDescent="0.25">
      <c r="A2663" s="3" t="s">
        <v>303</v>
      </c>
      <c r="B2663" t="s">
        <v>592</v>
      </c>
      <c r="C2663">
        <v>1</v>
      </c>
    </row>
    <row r="2664" spans="1:3" x14ac:dyDescent="0.25">
      <c r="A2664" s="3" t="s">
        <v>303</v>
      </c>
      <c r="B2664" t="s">
        <v>593</v>
      </c>
      <c r="C2664" t="b">
        <v>1</v>
      </c>
    </row>
    <row r="2665" spans="1:3" x14ac:dyDescent="0.25">
      <c r="A2665" s="3" t="s">
        <v>303</v>
      </c>
      <c r="B2665" t="s">
        <v>594</v>
      </c>
      <c r="C2665" t="b">
        <v>1</v>
      </c>
    </row>
    <row r="2666" spans="1:3" x14ac:dyDescent="0.25">
      <c r="A2666" s="3" t="s">
        <v>303</v>
      </c>
      <c r="B2666" t="s">
        <v>811</v>
      </c>
      <c r="C2666" s="3" t="s">
        <v>812</v>
      </c>
    </row>
    <row r="2667" spans="1:3" x14ac:dyDescent="0.25">
      <c r="A2667" s="3" t="s">
        <v>303</v>
      </c>
      <c r="B2667" t="s">
        <v>813</v>
      </c>
      <c r="C2667" s="3" t="s">
        <v>828</v>
      </c>
    </row>
    <row r="2668" spans="1:3" x14ac:dyDescent="0.25">
      <c r="A2668" s="3" t="s">
        <v>303</v>
      </c>
      <c r="B2668" t="s">
        <v>595</v>
      </c>
      <c r="C2668" t="b">
        <v>1</v>
      </c>
    </row>
    <row r="2669" spans="1:3" x14ac:dyDescent="0.25">
      <c r="A2669" s="3" t="s">
        <v>303</v>
      </c>
      <c r="B2669" t="s">
        <v>596</v>
      </c>
      <c r="C2669" t="b">
        <v>1</v>
      </c>
    </row>
    <row r="2670" spans="1:3" x14ac:dyDescent="0.25">
      <c r="A2670" s="3" t="s">
        <v>304</v>
      </c>
      <c r="B2670" t="s">
        <v>76</v>
      </c>
      <c r="C2670" t="b">
        <v>0</v>
      </c>
    </row>
    <row r="2671" spans="1:3" x14ac:dyDescent="0.25">
      <c r="A2671" s="3" t="s">
        <v>304</v>
      </c>
      <c r="B2671" t="s">
        <v>77</v>
      </c>
      <c r="C2671" s="3" t="s">
        <v>598</v>
      </c>
    </row>
    <row r="2672" spans="1:3" x14ac:dyDescent="0.25">
      <c r="A2672" s="3" t="s">
        <v>304</v>
      </c>
      <c r="B2672" t="s">
        <v>599</v>
      </c>
      <c r="C2672">
        <v>35.29</v>
      </c>
    </row>
    <row r="2673" spans="1:3" x14ac:dyDescent="0.25">
      <c r="A2673" s="3" t="s">
        <v>304</v>
      </c>
      <c r="B2673" t="s">
        <v>583</v>
      </c>
      <c r="C2673" s="3" t="s">
        <v>584</v>
      </c>
    </row>
    <row r="2674" spans="1:3" x14ac:dyDescent="0.25">
      <c r="A2674" s="3" t="s">
        <v>304</v>
      </c>
      <c r="B2674" t="s">
        <v>586</v>
      </c>
      <c r="C2674">
        <v>6</v>
      </c>
    </row>
    <row r="2675" spans="1:3" x14ac:dyDescent="0.25">
      <c r="A2675" s="3" t="s">
        <v>304</v>
      </c>
      <c r="B2675" t="s">
        <v>587</v>
      </c>
      <c r="C2675">
        <v>8</v>
      </c>
    </row>
    <row r="2676" spans="1:3" x14ac:dyDescent="0.25">
      <c r="A2676" s="3" t="s">
        <v>304</v>
      </c>
      <c r="B2676" t="s">
        <v>588</v>
      </c>
      <c r="C2676" s="3" t="s">
        <v>827</v>
      </c>
    </row>
    <row r="2677" spans="1:3" x14ac:dyDescent="0.25">
      <c r="A2677" s="3" t="s">
        <v>304</v>
      </c>
      <c r="B2677" t="s">
        <v>592</v>
      </c>
      <c r="C2677">
        <v>1</v>
      </c>
    </row>
    <row r="2678" spans="1:3" x14ac:dyDescent="0.25">
      <c r="A2678" s="3" t="s">
        <v>304</v>
      </c>
      <c r="B2678" t="s">
        <v>593</v>
      </c>
      <c r="C2678" t="b">
        <v>1</v>
      </c>
    </row>
    <row r="2679" spans="1:3" x14ac:dyDescent="0.25">
      <c r="A2679" s="3" t="s">
        <v>304</v>
      </c>
      <c r="B2679" t="s">
        <v>594</v>
      </c>
      <c r="C2679" t="b">
        <v>1</v>
      </c>
    </row>
    <row r="2680" spans="1:3" x14ac:dyDescent="0.25">
      <c r="A2680" s="3" t="s">
        <v>304</v>
      </c>
      <c r="B2680" t="s">
        <v>811</v>
      </c>
      <c r="C2680" s="3" t="s">
        <v>812</v>
      </c>
    </row>
    <row r="2681" spans="1:3" x14ac:dyDescent="0.25">
      <c r="A2681" s="3" t="s">
        <v>304</v>
      </c>
      <c r="B2681" t="s">
        <v>813</v>
      </c>
      <c r="C2681" s="3" t="s">
        <v>828</v>
      </c>
    </row>
    <row r="2682" spans="1:3" x14ac:dyDescent="0.25">
      <c r="A2682" s="3" t="s">
        <v>304</v>
      </c>
      <c r="B2682" t="s">
        <v>595</v>
      </c>
      <c r="C2682" t="b">
        <v>1</v>
      </c>
    </row>
    <row r="2683" spans="1:3" x14ac:dyDescent="0.25">
      <c r="A2683" s="3" t="s">
        <v>304</v>
      </c>
      <c r="B2683" t="s">
        <v>596</v>
      </c>
      <c r="C2683" t="b">
        <v>1</v>
      </c>
    </row>
    <row r="2684" spans="1:3" x14ac:dyDescent="0.25">
      <c r="A2684" s="3" t="s">
        <v>310</v>
      </c>
      <c r="B2684" t="s">
        <v>76</v>
      </c>
      <c r="C2684" t="b">
        <v>0</v>
      </c>
    </row>
    <row r="2685" spans="1:3" x14ac:dyDescent="0.25">
      <c r="A2685" s="3" t="s">
        <v>310</v>
      </c>
      <c r="B2685" t="s">
        <v>77</v>
      </c>
      <c r="C2685" s="3" t="s">
        <v>600</v>
      </c>
    </row>
    <row r="2686" spans="1:3" x14ac:dyDescent="0.25">
      <c r="A2686" s="3" t="s">
        <v>310</v>
      </c>
      <c r="B2686" t="s">
        <v>599</v>
      </c>
      <c r="C2686">
        <v>18.57</v>
      </c>
    </row>
    <row r="2687" spans="1:3" x14ac:dyDescent="0.25">
      <c r="A2687" s="3" t="s">
        <v>310</v>
      </c>
      <c r="B2687" t="s">
        <v>583</v>
      </c>
      <c r="C2687" s="3" t="s">
        <v>584</v>
      </c>
    </row>
    <row r="2688" spans="1:3" x14ac:dyDescent="0.25">
      <c r="A2688" s="3" t="s">
        <v>310</v>
      </c>
      <c r="B2688" t="s">
        <v>586</v>
      </c>
      <c r="C2688">
        <v>6</v>
      </c>
    </row>
    <row r="2689" spans="1:3" x14ac:dyDescent="0.25">
      <c r="A2689" s="3" t="s">
        <v>310</v>
      </c>
      <c r="B2689" t="s">
        <v>587</v>
      </c>
      <c r="C2689">
        <v>8</v>
      </c>
    </row>
    <row r="2690" spans="1:3" x14ac:dyDescent="0.25">
      <c r="A2690" s="3" t="s">
        <v>310</v>
      </c>
      <c r="B2690" t="s">
        <v>588</v>
      </c>
      <c r="C2690" s="3" t="s">
        <v>827</v>
      </c>
    </row>
    <row r="2691" spans="1:3" x14ac:dyDescent="0.25">
      <c r="A2691" s="3" t="s">
        <v>310</v>
      </c>
      <c r="B2691" t="s">
        <v>592</v>
      </c>
      <c r="C2691">
        <v>1</v>
      </c>
    </row>
    <row r="2692" spans="1:3" x14ac:dyDescent="0.25">
      <c r="A2692" s="3" t="s">
        <v>310</v>
      </c>
      <c r="B2692" t="s">
        <v>593</v>
      </c>
      <c r="C2692" t="b">
        <v>1</v>
      </c>
    </row>
    <row r="2693" spans="1:3" x14ac:dyDescent="0.25">
      <c r="A2693" s="3" t="s">
        <v>310</v>
      </c>
      <c r="B2693" t="s">
        <v>594</v>
      </c>
      <c r="C2693" t="b">
        <v>1</v>
      </c>
    </row>
    <row r="2694" spans="1:3" x14ac:dyDescent="0.25">
      <c r="A2694" s="3" t="s">
        <v>310</v>
      </c>
      <c r="B2694" t="s">
        <v>811</v>
      </c>
      <c r="C2694" s="3" t="s">
        <v>812</v>
      </c>
    </row>
    <row r="2695" spans="1:3" x14ac:dyDescent="0.25">
      <c r="A2695" s="3" t="s">
        <v>310</v>
      </c>
      <c r="B2695" t="s">
        <v>813</v>
      </c>
      <c r="C2695" s="3" t="s">
        <v>828</v>
      </c>
    </row>
    <row r="2696" spans="1:3" x14ac:dyDescent="0.25">
      <c r="A2696" s="3" t="s">
        <v>310</v>
      </c>
      <c r="B2696" t="s">
        <v>595</v>
      </c>
      <c r="C2696" t="b">
        <v>1</v>
      </c>
    </row>
    <row r="2697" spans="1:3" x14ac:dyDescent="0.25">
      <c r="A2697" s="3" t="s">
        <v>310</v>
      </c>
      <c r="B2697" t="s">
        <v>596</v>
      </c>
      <c r="C2697" t="b">
        <v>1</v>
      </c>
    </row>
    <row r="2698" spans="1:3" x14ac:dyDescent="0.25">
      <c r="A2698" s="3" t="s">
        <v>325</v>
      </c>
      <c r="B2698" t="s">
        <v>76</v>
      </c>
      <c r="C2698" t="b">
        <v>0</v>
      </c>
    </row>
    <row r="2699" spans="1:3" x14ac:dyDescent="0.25">
      <c r="A2699" s="3" t="s">
        <v>325</v>
      </c>
      <c r="B2699" t="s">
        <v>77</v>
      </c>
      <c r="C2699" s="3" t="s">
        <v>603</v>
      </c>
    </row>
    <row r="2700" spans="1:3" x14ac:dyDescent="0.25">
      <c r="A2700" s="3" t="s">
        <v>325</v>
      </c>
      <c r="B2700" t="s">
        <v>599</v>
      </c>
      <c r="C2700">
        <v>4.43</v>
      </c>
    </row>
    <row r="2701" spans="1:3" x14ac:dyDescent="0.25">
      <c r="A2701" s="3" t="s">
        <v>325</v>
      </c>
      <c r="B2701" t="s">
        <v>583</v>
      </c>
      <c r="C2701" s="3" t="s">
        <v>584</v>
      </c>
    </row>
    <row r="2702" spans="1:3" x14ac:dyDescent="0.25">
      <c r="A2702" s="3" t="s">
        <v>325</v>
      </c>
      <c r="B2702" t="s">
        <v>586</v>
      </c>
      <c r="C2702">
        <v>6</v>
      </c>
    </row>
    <row r="2703" spans="1:3" x14ac:dyDescent="0.25">
      <c r="A2703" s="3" t="s">
        <v>325</v>
      </c>
      <c r="B2703" t="s">
        <v>587</v>
      </c>
      <c r="C2703">
        <v>8</v>
      </c>
    </row>
    <row r="2704" spans="1:3" x14ac:dyDescent="0.25">
      <c r="A2704" s="3" t="s">
        <v>325</v>
      </c>
      <c r="B2704" t="s">
        <v>588</v>
      </c>
      <c r="C2704" s="3" t="s">
        <v>855</v>
      </c>
    </row>
    <row r="2705" spans="1:3" x14ac:dyDescent="0.25">
      <c r="A2705" s="3" t="s">
        <v>325</v>
      </c>
      <c r="B2705" t="s">
        <v>592</v>
      </c>
      <c r="C2705">
        <v>1</v>
      </c>
    </row>
    <row r="2706" spans="1:3" x14ac:dyDescent="0.25">
      <c r="A2706" s="3" t="s">
        <v>325</v>
      </c>
      <c r="B2706" t="s">
        <v>593</v>
      </c>
      <c r="C2706" t="b">
        <v>1</v>
      </c>
    </row>
    <row r="2707" spans="1:3" x14ac:dyDescent="0.25">
      <c r="A2707" s="3" t="s">
        <v>325</v>
      </c>
      <c r="B2707" t="s">
        <v>594</v>
      </c>
      <c r="C2707" t="b">
        <v>1</v>
      </c>
    </row>
    <row r="2708" spans="1:3" x14ac:dyDescent="0.25">
      <c r="A2708" s="3" t="s">
        <v>325</v>
      </c>
      <c r="B2708" t="s">
        <v>811</v>
      </c>
      <c r="C2708" s="3" t="s">
        <v>812</v>
      </c>
    </row>
    <row r="2709" spans="1:3" x14ac:dyDescent="0.25">
      <c r="A2709" s="3" t="s">
        <v>325</v>
      </c>
      <c r="B2709" t="s">
        <v>813</v>
      </c>
      <c r="C2709" s="3" t="s">
        <v>856</v>
      </c>
    </row>
    <row r="2710" spans="1:3" x14ac:dyDescent="0.25">
      <c r="A2710" s="3" t="s">
        <v>325</v>
      </c>
      <c r="B2710" t="s">
        <v>595</v>
      </c>
      <c r="C2710" t="b">
        <v>1</v>
      </c>
    </row>
    <row r="2711" spans="1:3" x14ac:dyDescent="0.25">
      <c r="A2711" s="3" t="s">
        <v>325</v>
      </c>
      <c r="B2711" t="s">
        <v>596</v>
      </c>
      <c r="C2711" t="b">
        <v>1</v>
      </c>
    </row>
    <row r="2712" spans="1:3" x14ac:dyDescent="0.25">
      <c r="A2712" s="3" t="s">
        <v>326</v>
      </c>
      <c r="B2712" t="s">
        <v>76</v>
      </c>
      <c r="C2712" t="b">
        <v>0</v>
      </c>
    </row>
    <row r="2713" spans="1:3" x14ac:dyDescent="0.25">
      <c r="A2713" s="3" t="s">
        <v>326</v>
      </c>
      <c r="B2713" t="s">
        <v>77</v>
      </c>
      <c r="C2713" s="3" t="s">
        <v>607</v>
      </c>
    </row>
    <row r="2714" spans="1:3" x14ac:dyDescent="0.25">
      <c r="A2714" s="3" t="s">
        <v>326</v>
      </c>
      <c r="B2714" t="s">
        <v>599</v>
      </c>
      <c r="C2714">
        <v>28.71</v>
      </c>
    </row>
    <row r="2715" spans="1:3" x14ac:dyDescent="0.25">
      <c r="A2715" s="3" t="s">
        <v>326</v>
      </c>
      <c r="B2715" t="s">
        <v>583</v>
      </c>
      <c r="C2715" s="3" t="s">
        <v>584</v>
      </c>
    </row>
    <row r="2716" spans="1:3" x14ac:dyDescent="0.25">
      <c r="A2716" s="3" t="s">
        <v>326</v>
      </c>
      <c r="B2716" t="s">
        <v>586</v>
      </c>
      <c r="C2716">
        <v>6</v>
      </c>
    </row>
    <row r="2717" spans="1:3" x14ac:dyDescent="0.25">
      <c r="A2717" s="3" t="s">
        <v>326</v>
      </c>
      <c r="B2717" t="s">
        <v>587</v>
      </c>
      <c r="C2717">
        <v>8</v>
      </c>
    </row>
    <row r="2718" spans="1:3" x14ac:dyDescent="0.25">
      <c r="A2718" s="3" t="s">
        <v>326</v>
      </c>
      <c r="B2718" t="s">
        <v>588</v>
      </c>
      <c r="C2718" s="3" t="s">
        <v>827</v>
      </c>
    </row>
    <row r="2719" spans="1:3" x14ac:dyDescent="0.25">
      <c r="A2719" s="3" t="s">
        <v>326</v>
      </c>
      <c r="B2719" t="s">
        <v>592</v>
      </c>
      <c r="C2719">
        <v>1</v>
      </c>
    </row>
    <row r="2720" spans="1:3" x14ac:dyDescent="0.25">
      <c r="A2720" s="3" t="s">
        <v>326</v>
      </c>
      <c r="B2720" t="s">
        <v>593</v>
      </c>
      <c r="C2720" t="b">
        <v>1</v>
      </c>
    </row>
    <row r="2721" spans="1:3" x14ac:dyDescent="0.25">
      <c r="A2721" s="3" t="s">
        <v>326</v>
      </c>
      <c r="B2721" t="s">
        <v>594</v>
      </c>
      <c r="C2721" t="b">
        <v>1</v>
      </c>
    </row>
    <row r="2722" spans="1:3" x14ac:dyDescent="0.25">
      <c r="A2722" s="3" t="s">
        <v>326</v>
      </c>
      <c r="B2722" t="s">
        <v>811</v>
      </c>
      <c r="C2722" s="3" t="s">
        <v>812</v>
      </c>
    </row>
    <row r="2723" spans="1:3" x14ac:dyDescent="0.25">
      <c r="A2723" s="3" t="s">
        <v>326</v>
      </c>
      <c r="B2723" t="s">
        <v>813</v>
      </c>
      <c r="C2723" s="3" t="s">
        <v>828</v>
      </c>
    </row>
    <row r="2724" spans="1:3" x14ac:dyDescent="0.25">
      <c r="A2724" s="3" t="s">
        <v>326</v>
      </c>
      <c r="B2724" t="s">
        <v>595</v>
      </c>
      <c r="C2724" t="b">
        <v>1</v>
      </c>
    </row>
    <row r="2725" spans="1:3" x14ac:dyDescent="0.25">
      <c r="A2725" s="3" t="s">
        <v>326</v>
      </c>
      <c r="B2725" t="s">
        <v>596</v>
      </c>
      <c r="C2725" t="b">
        <v>1</v>
      </c>
    </row>
    <row r="2726" spans="1:3" x14ac:dyDescent="0.25">
      <c r="A2726" s="3" t="s">
        <v>327</v>
      </c>
      <c r="B2726" t="s">
        <v>76</v>
      </c>
      <c r="C2726" t="b">
        <v>1</v>
      </c>
    </row>
    <row r="2727" spans="1:3" x14ac:dyDescent="0.25">
      <c r="A2727" s="3" t="s">
        <v>327</v>
      </c>
      <c r="B2727" t="s">
        <v>77</v>
      </c>
      <c r="C2727" s="3" t="s">
        <v>609</v>
      </c>
    </row>
    <row r="2728" spans="1:3" x14ac:dyDescent="0.25">
      <c r="A2728" s="3" t="s">
        <v>327</v>
      </c>
      <c r="B2728" t="s">
        <v>583</v>
      </c>
      <c r="C2728" s="3" t="s">
        <v>584</v>
      </c>
    </row>
    <row r="2729" spans="1:3" x14ac:dyDescent="0.25">
      <c r="A2729" s="3" t="s">
        <v>327</v>
      </c>
      <c r="B2729" t="s">
        <v>586</v>
      </c>
      <c r="C2729">
        <v>6</v>
      </c>
    </row>
    <row r="2730" spans="1:3" x14ac:dyDescent="0.25">
      <c r="A2730" s="3" t="s">
        <v>327</v>
      </c>
      <c r="B2730" t="s">
        <v>587</v>
      </c>
      <c r="C2730">
        <v>8</v>
      </c>
    </row>
    <row r="2731" spans="1:3" x14ac:dyDescent="0.25">
      <c r="A2731" s="3" t="s">
        <v>327</v>
      </c>
      <c r="B2731" t="s">
        <v>588</v>
      </c>
      <c r="C2731" s="3" t="s">
        <v>857</v>
      </c>
    </row>
    <row r="2732" spans="1:3" x14ac:dyDescent="0.25">
      <c r="A2732" s="3" t="s">
        <v>327</v>
      </c>
      <c r="B2732" t="s">
        <v>592</v>
      </c>
      <c r="C2732">
        <v>1</v>
      </c>
    </row>
    <row r="2733" spans="1:3" x14ac:dyDescent="0.25">
      <c r="A2733" s="3" t="s">
        <v>327</v>
      </c>
      <c r="B2733" t="s">
        <v>593</v>
      </c>
      <c r="C2733" t="b">
        <v>1</v>
      </c>
    </row>
    <row r="2734" spans="1:3" x14ac:dyDescent="0.25">
      <c r="A2734" s="3" t="s">
        <v>327</v>
      </c>
      <c r="B2734" t="s">
        <v>594</v>
      </c>
      <c r="C2734" t="b">
        <v>1</v>
      </c>
    </row>
    <row r="2735" spans="1:3" x14ac:dyDescent="0.25">
      <c r="A2735" s="3" t="s">
        <v>327</v>
      </c>
      <c r="B2735" t="s">
        <v>811</v>
      </c>
      <c r="C2735" s="3" t="s">
        <v>812</v>
      </c>
    </row>
    <row r="2736" spans="1:3" x14ac:dyDescent="0.25">
      <c r="A2736" s="3" t="s">
        <v>327</v>
      </c>
      <c r="B2736" t="s">
        <v>813</v>
      </c>
      <c r="C2736" s="3" t="s">
        <v>858</v>
      </c>
    </row>
    <row r="2737" spans="1:3" x14ac:dyDescent="0.25">
      <c r="A2737" s="3" t="s">
        <v>327</v>
      </c>
      <c r="B2737" t="s">
        <v>595</v>
      </c>
      <c r="C2737" t="b">
        <v>1</v>
      </c>
    </row>
    <row r="2738" spans="1:3" x14ac:dyDescent="0.25">
      <c r="A2738" s="3" t="s">
        <v>327</v>
      </c>
      <c r="B2738" t="s">
        <v>596</v>
      </c>
      <c r="C2738" t="b">
        <v>1</v>
      </c>
    </row>
    <row r="2739" spans="1:3" x14ac:dyDescent="0.25">
      <c r="A2739" s="3" t="s">
        <v>328</v>
      </c>
      <c r="B2739" t="s">
        <v>76</v>
      </c>
      <c r="C2739" t="b">
        <v>1</v>
      </c>
    </row>
    <row r="2740" spans="1:3" x14ac:dyDescent="0.25">
      <c r="A2740" s="3" t="s">
        <v>328</v>
      </c>
      <c r="B2740" t="s">
        <v>77</v>
      </c>
      <c r="C2740" s="3" t="s">
        <v>610</v>
      </c>
    </row>
    <row r="2741" spans="1:3" x14ac:dyDescent="0.25">
      <c r="A2741" s="3" t="s">
        <v>328</v>
      </c>
      <c r="B2741" t="s">
        <v>583</v>
      </c>
      <c r="C2741" s="3" t="s">
        <v>584</v>
      </c>
    </row>
    <row r="2742" spans="1:3" x14ac:dyDescent="0.25">
      <c r="A2742" s="3" t="s">
        <v>328</v>
      </c>
      <c r="B2742" t="s">
        <v>586</v>
      </c>
      <c r="C2742">
        <v>6</v>
      </c>
    </row>
    <row r="2743" spans="1:3" x14ac:dyDescent="0.25">
      <c r="A2743" s="3" t="s">
        <v>328</v>
      </c>
      <c r="B2743" t="s">
        <v>587</v>
      </c>
      <c r="C2743">
        <v>8</v>
      </c>
    </row>
    <row r="2744" spans="1:3" x14ac:dyDescent="0.25">
      <c r="A2744" s="3" t="s">
        <v>328</v>
      </c>
      <c r="B2744" t="s">
        <v>588</v>
      </c>
      <c r="C2744" s="3" t="s">
        <v>859</v>
      </c>
    </row>
    <row r="2745" spans="1:3" x14ac:dyDescent="0.25">
      <c r="A2745" s="3" t="s">
        <v>328</v>
      </c>
      <c r="B2745" t="s">
        <v>592</v>
      </c>
      <c r="C2745">
        <v>1</v>
      </c>
    </row>
    <row r="2746" spans="1:3" x14ac:dyDescent="0.25">
      <c r="A2746" s="3" t="s">
        <v>328</v>
      </c>
      <c r="B2746" t="s">
        <v>593</v>
      </c>
      <c r="C2746" t="b">
        <v>1</v>
      </c>
    </row>
    <row r="2747" spans="1:3" x14ac:dyDescent="0.25">
      <c r="A2747" s="3" t="s">
        <v>328</v>
      </c>
      <c r="B2747" t="s">
        <v>594</v>
      </c>
      <c r="C2747" t="b">
        <v>1</v>
      </c>
    </row>
    <row r="2748" spans="1:3" x14ac:dyDescent="0.25">
      <c r="A2748" s="3" t="s">
        <v>328</v>
      </c>
      <c r="B2748" t="s">
        <v>811</v>
      </c>
      <c r="C2748" s="3" t="s">
        <v>812</v>
      </c>
    </row>
    <row r="2749" spans="1:3" x14ac:dyDescent="0.25">
      <c r="A2749" s="3" t="s">
        <v>328</v>
      </c>
      <c r="B2749" t="s">
        <v>813</v>
      </c>
      <c r="C2749" s="3" t="s">
        <v>860</v>
      </c>
    </row>
    <row r="2750" spans="1:3" x14ac:dyDescent="0.25">
      <c r="A2750" s="3" t="s">
        <v>328</v>
      </c>
      <c r="B2750" t="s">
        <v>595</v>
      </c>
      <c r="C2750" t="b">
        <v>1</v>
      </c>
    </row>
    <row r="2751" spans="1:3" x14ac:dyDescent="0.25">
      <c r="A2751" s="3" t="s">
        <v>328</v>
      </c>
      <c r="B2751" t="s">
        <v>596</v>
      </c>
      <c r="C2751" t="b">
        <v>1</v>
      </c>
    </row>
    <row r="2752" spans="1:3" x14ac:dyDescent="0.25">
      <c r="A2752" s="3" t="s">
        <v>845</v>
      </c>
      <c r="B2752" t="s">
        <v>846</v>
      </c>
      <c r="C2752" s="3" t="s">
        <v>325</v>
      </c>
    </row>
    <row r="2753" spans="1:3" x14ac:dyDescent="0.25">
      <c r="A2753" s="3" t="s">
        <v>845</v>
      </c>
      <c r="B2753" t="s">
        <v>847</v>
      </c>
      <c r="C2753">
        <v>0</v>
      </c>
    </row>
    <row r="2754" spans="1:3" x14ac:dyDescent="0.25">
      <c r="A2754" s="3" t="s">
        <v>845</v>
      </c>
      <c r="B2754" t="s">
        <v>359</v>
      </c>
      <c r="C2754">
        <v>1</v>
      </c>
    </row>
    <row r="2755" spans="1:3" x14ac:dyDescent="0.25">
      <c r="A2755" s="3" t="s">
        <v>845</v>
      </c>
      <c r="B2755" t="s">
        <v>848</v>
      </c>
      <c r="C2755">
        <v>0</v>
      </c>
    </row>
    <row r="2756" spans="1:3" x14ac:dyDescent="0.25">
      <c r="A2756" s="3" t="s">
        <v>849</v>
      </c>
      <c r="B2756" t="s">
        <v>846</v>
      </c>
      <c r="C2756" s="3" t="s">
        <v>303</v>
      </c>
    </row>
    <row r="2757" spans="1:3" x14ac:dyDescent="0.25">
      <c r="A2757" s="3" t="s">
        <v>849</v>
      </c>
      <c r="B2757" t="s">
        <v>847</v>
      </c>
      <c r="C2757">
        <v>0</v>
      </c>
    </row>
    <row r="2758" spans="1:3" x14ac:dyDescent="0.25">
      <c r="A2758" s="3" t="s">
        <v>849</v>
      </c>
      <c r="B2758" t="s">
        <v>359</v>
      </c>
      <c r="C2758">
        <v>1</v>
      </c>
    </row>
    <row r="2759" spans="1:3" x14ac:dyDescent="0.25">
      <c r="A2759" s="3" t="s">
        <v>849</v>
      </c>
      <c r="B2759" t="s">
        <v>848</v>
      </c>
      <c r="C2759">
        <v>0</v>
      </c>
    </row>
    <row r="2760" spans="1:3" x14ac:dyDescent="0.25">
      <c r="A2760" s="3" t="s">
        <v>850</v>
      </c>
      <c r="B2760" t="s">
        <v>846</v>
      </c>
      <c r="C2760" s="3" t="s">
        <v>304</v>
      </c>
    </row>
    <row r="2761" spans="1:3" x14ac:dyDescent="0.25">
      <c r="A2761" s="3" t="s">
        <v>850</v>
      </c>
      <c r="B2761" t="s">
        <v>847</v>
      </c>
      <c r="C2761">
        <v>0</v>
      </c>
    </row>
    <row r="2762" spans="1:3" x14ac:dyDescent="0.25">
      <c r="A2762" s="3" t="s">
        <v>850</v>
      </c>
      <c r="B2762" t="s">
        <v>359</v>
      </c>
      <c r="C2762">
        <v>1</v>
      </c>
    </row>
    <row r="2763" spans="1:3" x14ac:dyDescent="0.25">
      <c r="A2763" s="3" t="s">
        <v>850</v>
      </c>
      <c r="B2763" t="s">
        <v>848</v>
      </c>
      <c r="C2763">
        <v>0</v>
      </c>
    </row>
    <row r="2764" spans="1:3" x14ac:dyDescent="0.25">
      <c r="A2764" s="3" t="s">
        <v>851</v>
      </c>
      <c r="B2764" t="s">
        <v>846</v>
      </c>
      <c r="C2764" s="3" t="s">
        <v>310</v>
      </c>
    </row>
    <row r="2765" spans="1:3" x14ac:dyDescent="0.25">
      <c r="A2765" s="3" t="s">
        <v>851</v>
      </c>
      <c r="B2765" t="s">
        <v>847</v>
      </c>
      <c r="C2765">
        <v>0</v>
      </c>
    </row>
    <row r="2766" spans="1:3" x14ac:dyDescent="0.25">
      <c r="A2766" s="3" t="s">
        <v>851</v>
      </c>
      <c r="B2766" t="s">
        <v>359</v>
      </c>
      <c r="C2766">
        <v>1</v>
      </c>
    </row>
    <row r="2767" spans="1:3" x14ac:dyDescent="0.25">
      <c r="A2767" s="3" t="s">
        <v>851</v>
      </c>
      <c r="B2767" t="s">
        <v>848</v>
      </c>
      <c r="C2767">
        <v>0</v>
      </c>
    </row>
    <row r="2768" spans="1:3" x14ac:dyDescent="0.25">
      <c r="A2768" s="3" t="s">
        <v>52</v>
      </c>
      <c r="B2768" t="s">
        <v>612</v>
      </c>
      <c r="C2768">
        <v>0</v>
      </c>
    </row>
    <row r="2769" spans="1:11" x14ac:dyDescent="0.25">
      <c r="A2769" s="3" t="s">
        <v>52</v>
      </c>
      <c r="B2769" t="s">
        <v>830</v>
      </c>
      <c r="C2769">
        <v>2</v>
      </c>
    </row>
    <row r="2770" spans="1:11" x14ac:dyDescent="0.25">
      <c r="A2770" s="3" t="s">
        <v>52</v>
      </c>
      <c r="B2770" t="s">
        <v>831</v>
      </c>
      <c r="C2770">
        <v>0</v>
      </c>
    </row>
    <row r="2771" spans="1:11" x14ac:dyDescent="0.25">
      <c r="A2771" s="3" t="s">
        <v>52</v>
      </c>
      <c r="B2771" t="s">
        <v>613</v>
      </c>
      <c r="C2771" t="b">
        <v>0</v>
      </c>
    </row>
    <row r="2772" spans="1:11" x14ac:dyDescent="0.25">
      <c r="A2772" s="3" t="s">
        <v>52</v>
      </c>
      <c r="B2772" t="s">
        <v>614</v>
      </c>
      <c r="C2772" t="b">
        <v>1</v>
      </c>
    </row>
    <row r="2773" spans="1:11" x14ac:dyDescent="0.25">
      <c r="A2773" s="3" t="s">
        <v>52</v>
      </c>
      <c r="B2773" t="s">
        <v>615</v>
      </c>
      <c r="C2773" t="b">
        <v>1</v>
      </c>
    </row>
    <row r="2774" spans="1:11" x14ac:dyDescent="0.25">
      <c r="A2774" s="3" t="s">
        <v>52</v>
      </c>
      <c r="B2774" t="s">
        <v>616</v>
      </c>
      <c r="C2774">
        <v>0</v>
      </c>
    </row>
    <row r="2775" spans="1:11" x14ac:dyDescent="0.25">
      <c r="A2775" s="3" t="s">
        <v>52</v>
      </c>
      <c r="B2775" t="s">
        <v>617</v>
      </c>
      <c r="C2775">
        <v>-2</v>
      </c>
    </row>
    <row r="2776" spans="1:11" x14ac:dyDescent="0.25">
      <c r="A2776" s="3" t="s">
        <v>52</v>
      </c>
      <c r="B2776" t="s">
        <v>618</v>
      </c>
      <c r="C2776">
        <v>1</v>
      </c>
    </row>
    <row r="2777" spans="1:11" x14ac:dyDescent="0.25">
      <c r="A2777" s="3" t="s">
        <v>52</v>
      </c>
      <c r="B2777" t="s">
        <v>619</v>
      </c>
      <c r="C2777">
        <v>1</v>
      </c>
    </row>
    <row r="2778" spans="1:11" x14ac:dyDescent="0.25">
      <c r="A2778" s="3" t="s">
        <v>52</v>
      </c>
      <c r="B2778" t="s">
        <v>620</v>
      </c>
      <c r="C2778">
        <v>1</v>
      </c>
    </row>
    <row r="2779" spans="1:11" x14ac:dyDescent="0.25">
      <c r="A2779" s="3" t="s">
        <v>52</v>
      </c>
      <c r="B2779" t="s">
        <v>621</v>
      </c>
      <c r="C2779">
        <v>1</v>
      </c>
    </row>
    <row r="2780" spans="1:11" x14ac:dyDescent="0.25">
      <c r="A2780" t="s">
        <v>861</v>
      </c>
    </row>
    <row r="2781" spans="1:11" x14ac:dyDescent="0.25">
      <c r="A2781" t="s">
        <v>863</v>
      </c>
    </row>
    <row r="2782" spans="1:11" x14ac:dyDescent="0.25">
      <c r="D2782">
        <v>1</v>
      </c>
      <c r="E2782" t="s">
        <v>10</v>
      </c>
      <c r="F2782" s="3" t="s">
        <v>71</v>
      </c>
      <c r="G2782" t="s">
        <v>2</v>
      </c>
      <c r="I2782">
        <v>10</v>
      </c>
      <c r="J2782">
        <v>0</v>
      </c>
      <c r="K2782" t="s">
        <v>71</v>
      </c>
    </row>
    <row r="2783" spans="1:11" x14ac:dyDescent="0.25">
      <c r="A2783" t="s">
        <v>864</v>
      </c>
    </row>
    <row r="2784" spans="1:11" x14ac:dyDescent="0.25">
      <c r="A2784" t="s">
        <v>865</v>
      </c>
    </row>
    <row r="2785" spans="1:17" x14ac:dyDescent="0.25">
      <c r="D2785">
        <v>1</v>
      </c>
      <c r="E2785" t="s">
        <v>10</v>
      </c>
      <c r="F2785" s="3" t="s">
        <v>71</v>
      </c>
      <c r="G2785" t="s">
        <v>2</v>
      </c>
      <c r="I2785">
        <v>10</v>
      </c>
      <c r="J2785">
        <v>0</v>
      </c>
      <c r="K2785" t="s">
        <v>71</v>
      </c>
    </row>
    <row r="2786" spans="1:17" x14ac:dyDescent="0.25">
      <c r="A2786" t="s">
        <v>866</v>
      </c>
    </row>
    <row r="2787" spans="1:17" x14ac:dyDescent="0.25">
      <c r="A2787" t="s">
        <v>867</v>
      </c>
    </row>
    <row r="2788" spans="1:17" x14ac:dyDescent="0.25">
      <c r="D2788">
        <v>1</v>
      </c>
      <c r="E2788" t="s">
        <v>10</v>
      </c>
      <c r="F2788" s="3" t="s">
        <v>71</v>
      </c>
      <c r="G2788" t="s">
        <v>2</v>
      </c>
      <c r="I2788">
        <v>10</v>
      </c>
      <c r="J2788">
        <v>0</v>
      </c>
      <c r="K2788" t="s">
        <v>71</v>
      </c>
    </row>
    <row r="2789" spans="1:17" x14ac:dyDescent="0.25">
      <c r="D2789">
        <v>2</v>
      </c>
      <c r="E2789" t="s">
        <v>10</v>
      </c>
      <c r="F2789" s="3" t="s">
        <v>180</v>
      </c>
      <c r="G2789" t="s">
        <v>2</v>
      </c>
      <c r="I2789">
        <v>10</v>
      </c>
      <c r="J2789">
        <v>0</v>
      </c>
      <c r="K2789" t="s">
        <v>180</v>
      </c>
    </row>
    <row r="2790" spans="1:17" x14ac:dyDescent="0.25">
      <c r="A2790" t="s">
        <v>868</v>
      </c>
    </row>
    <row r="2791" spans="1:17" x14ac:dyDescent="0.25">
      <c r="A2791" t="s">
        <v>869</v>
      </c>
    </row>
    <row r="2792" spans="1:17" x14ac:dyDescent="0.25">
      <c r="D2792">
        <v>1</v>
      </c>
      <c r="E2792" t="s">
        <v>10</v>
      </c>
      <c r="F2792" s="3" t="s">
        <v>3</v>
      </c>
      <c r="G2792" t="s">
        <v>2</v>
      </c>
      <c r="I2792">
        <v>10</v>
      </c>
      <c r="J2792">
        <v>0</v>
      </c>
      <c r="K2792" t="s">
        <v>3</v>
      </c>
    </row>
    <row r="2793" spans="1:17" x14ac:dyDescent="0.25">
      <c r="D2793">
        <v>2</v>
      </c>
      <c r="E2793" t="s">
        <v>10</v>
      </c>
      <c r="F2793" s="3" t="s">
        <v>13</v>
      </c>
      <c r="G2793" t="s">
        <v>6</v>
      </c>
      <c r="H2793">
        <v>255</v>
      </c>
      <c r="K2793" t="s">
        <v>13</v>
      </c>
      <c r="Q2793">
        <v>0</v>
      </c>
    </row>
    <row r="2794" spans="1:17" x14ac:dyDescent="0.25">
      <c r="D2794">
        <v>3</v>
      </c>
      <c r="E2794" t="s">
        <v>10</v>
      </c>
      <c r="F2794" s="3" t="s">
        <v>14</v>
      </c>
      <c r="G2794" t="s">
        <v>6</v>
      </c>
      <c r="H2794">
        <v>255</v>
      </c>
      <c r="K2794" t="s">
        <v>14</v>
      </c>
      <c r="Q2794">
        <v>0</v>
      </c>
    </row>
    <row r="2795" spans="1:17" x14ac:dyDescent="0.25">
      <c r="D2795">
        <v>4</v>
      </c>
      <c r="E2795" t="s">
        <v>10</v>
      </c>
      <c r="F2795" s="3" t="s">
        <v>15</v>
      </c>
      <c r="G2795" t="s">
        <v>7</v>
      </c>
      <c r="I2795">
        <v>53</v>
      </c>
      <c r="K2795" t="s">
        <v>15</v>
      </c>
    </row>
    <row r="2796" spans="1:17" x14ac:dyDescent="0.25">
      <c r="D2796">
        <v>5</v>
      </c>
      <c r="E2796" t="s">
        <v>10</v>
      </c>
      <c r="F2796" s="3" t="s">
        <v>156</v>
      </c>
      <c r="G2796" t="s">
        <v>157</v>
      </c>
      <c r="I2796">
        <v>3</v>
      </c>
      <c r="K2796" t="s">
        <v>156</v>
      </c>
    </row>
    <row r="2797" spans="1:17" x14ac:dyDescent="0.25">
      <c r="A2797" t="s">
        <v>870</v>
      </c>
    </row>
    <row r="2798" spans="1:17" x14ac:dyDescent="0.25">
      <c r="A2798" t="s">
        <v>871</v>
      </c>
    </row>
    <row r="2799" spans="1:17" x14ac:dyDescent="0.25">
      <c r="D2799">
        <v>1</v>
      </c>
      <c r="E2799" t="s">
        <v>10</v>
      </c>
      <c r="F2799" s="3" t="s">
        <v>4</v>
      </c>
      <c r="G2799" t="s">
        <v>2</v>
      </c>
      <c r="I2799">
        <v>10</v>
      </c>
      <c r="J2799">
        <v>0</v>
      </c>
      <c r="K2799" t="s">
        <v>4</v>
      </c>
    </row>
    <row r="2800" spans="1:17" x14ac:dyDescent="0.25">
      <c r="A2800" t="s">
        <v>872</v>
      </c>
    </row>
    <row r="2801" spans="1:17" x14ac:dyDescent="0.25">
      <c r="A2801" t="s">
        <v>873</v>
      </c>
    </row>
    <row r="2802" spans="1:17" x14ac:dyDescent="0.25">
      <c r="D2802">
        <v>1</v>
      </c>
      <c r="E2802" t="s">
        <v>10</v>
      </c>
      <c r="F2802" s="3" t="s">
        <v>4</v>
      </c>
      <c r="G2802" t="s">
        <v>2</v>
      </c>
      <c r="I2802">
        <v>10</v>
      </c>
      <c r="J2802">
        <v>0</v>
      </c>
      <c r="K2802" t="s">
        <v>4</v>
      </c>
    </row>
    <row r="2803" spans="1:17" x14ac:dyDescent="0.25">
      <c r="D2803">
        <v>2</v>
      </c>
      <c r="E2803" t="s">
        <v>10</v>
      </c>
      <c r="F2803" s="3" t="s">
        <v>5</v>
      </c>
      <c r="G2803" t="s">
        <v>2</v>
      </c>
      <c r="I2803">
        <v>10</v>
      </c>
      <c r="J2803">
        <v>0</v>
      </c>
      <c r="K2803" t="s">
        <v>5</v>
      </c>
    </row>
    <row r="2804" spans="1:17" x14ac:dyDescent="0.25">
      <c r="A2804" t="s">
        <v>874</v>
      </c>
    </row>
    <row r="2805" spans="1:17" x14ac:dyDescent="0.25">
      <c r="A2805" t="s">
        <v>875</v>
      </c>
    </row>
    <row r="2806" spans="1:17" x14ac:dyDescent="0.25">
      <c r="D2806">
        <v>1</v>
      </c>
      <c r="E2806" t="s">
        <v>10</v>
      </c>
      <c r="F2806" s="3" t="s">
        <v>3</v>
      </c>
      <c r="G2806" t="s">
        <v>2</v>
      </c>
      <c r="I2806">
        <v>10</v>
      </c>
      <c r="J2806">
        <v>0</v>
      </c>
      <c r="K2806" t="s">
        <v>3</v>
      </c>
    </row>
    <row r="2807" spans="1:17" x14ac:dyDescent="0.25">
      <c r="D2807">
        <v>2</v>
      </c>
      <c r="E2807" t="s">
        <v>10</v>
      </c>
      <c r="F2807" s="3" t="s">
        <v>13</v>
      </c>
      <c r="G2807" t="s">
        <v>6</v>
      </c>
      <c r="H2807">
        <v>255</v>
      </c>
      <c r="K2807" t="s">
        <v>13</v>
      </c>
      <c r="Q2807">
        <v>0</v>
      </c>
    </row>
    <row r="2808" spans="1:17" x14ac:dyDescent="0.25">
      <c r="D2808">
        <v>3</v>
      </c>
      <c r="E2808" t="s">
        <v>10</v>
      </c>
      <c r="F2808" s="3" t="s">
        <v>14</v>
      </c>
      <c r="G2808" t="s">
        <v>6</v>
      </c>
      <c r="H2808">
        <v>255</v>
      </c>
      <c r="K2808" t="s">
        <v>14</v>
      </c>
      <c r="Q2808">
        <v>0</v>
      </c>
    </row>
    <row r="2809" spans="1:17" x14ac:dyDescent="0.25">
      <c r="D2809">
        <v>4</v>
      </c>
      <c r="E2809" t="s">
        <v>10</v>
      </c>
      <c r="F2809" s="3" t="s">
        <v>15</v>
      </c>
      <c r="G2809" t="s">
        <v>7</v>
      </c>
      <c r="I2809">
        <v>53</v>
      </c>
      <c r="K2809" t="s">
        <v>15</v>
      </c>
    </row>
    <row r="2810" spans="1:17" x14ac:dyDescent="0.25">
      <c r="D2810">
        <v>5</v>
      </c>
      <c r="E2810" t="s">
        <v>10</v>
      </c>
      <c r="F2810" s="3" t="s">
        <v>71</v>
      </c>
      <c r="G2810" t="s">
        <v>2</v>
      </c>
      <c r="I2810">
        <v>10</v>
      </c>
      <c r="J2810">
        <v>0</v>
      </c>
      <c r="K2810" t="s">
        <v>71</v>
      </c>
    </row>
    <row r="2811" spans="1:17" x14ac:dyDescent="0.25">
      <c r="D2811">
        <v>6</v>
      </c>
      <c r="E2811" t="s">
        <v>10</v>
      </c>
      <c r="F2811" s="3" t="s">
        <v>68</v>
      </c>
      <c r="G2811" t="s">
        <v>7</v>
      </c>
      <c r="I2811">
        <v>53</v>
      </c>
      <c r="K2811" t="s">
        <v>68</v>
      </c>
    </row>
    <row r="2812" spans="1:17" x14ac:dyDescent="0.25">
      <c r="D2812">
        <v>7</v>
      </c>
      <c r="E2812" t="s">
        <v>10</v>
      </c>
      <c r="F2812" s="3" t="s">
        <v>70</v>
      </c>
      <c r="G2812" t="s">
        <v>7</v>
      </c>
      <c r="I2812">
        <v>53</v>
      </c>
      <c r="K2812" t="s">
        <v>70</v>
      </c>
    </row>
    <row r="2813" spans="1:17" x14ac:dyDescent="0.25">
      <c r="A2813" t="s">
        <v>876</v>
      </c>
    </row>
    <row r="2814" spans="1:17" x14ac:dyDescent="0.25">
      <c r="A2814" t="s">
        <v>877</v>
      </c>
    </row>
    <row r="2815" spans="1:17" x14ac:dyDescent="0.25">
      <c r="D2815">
        <v>1</v>
      </c>
      <c r="E2815" t="s">
        <v>10</v>
      </c>
      <c r="F2815" s="3" t="s">
        <v>3</v>
      </c>
      <c r="G2815" t="s">
        <v>2</v>
      </c>
      <c r="I2815">
        <v>10</v>
      </c>
      <c r="J2815">
        <v>0</v>
      </c>
      <c r="K2815" t="s">
        <v>0</v>
      </c>
    </row>
    <row r="2816" spans="1:17" x14ac:dyDescent="0.25">
      <c r="A2816" t="s">
        <v>878</v>
      </c>
    </row>
    <row r="2817" spans="1:22" x14ac:dyDescent="0.25">
      <c r="A2817" t="s">
        <v>879</v>
      </c>
    </row>
    <row r="2818" spans="1:22" x14ac:dyDescent="0.25">
      <c r="D2818" s="3" t="s">
        <v>3</v>
      </c>
      <c r="E2818">
        <v>1</v>
      </c>
      <c r="G2818" t="b">
        <v>0</v>
      </c>
      <c r="H2818" t="b">
        <v>1</v>
      </c>
      <c r="I2818" t="b">
        <v>0</v>
      </c>
      <c r="J2818" t="s">
        <v>2</v>
      </c>
      <c r="L2818">
        <v>10</v>
      </c>
      <c r="M2818">
        <v>0</v>
      </c>
      <c r="N2818" t="b">
        <v>1</v>
      </c>
      <c r="O2818" t="s">
        <v>0</v>
      </c>
      <c r="V2818" t="b">
        <v>0</v>
      </c>
    </row>
    <row r="2819" spans="1:22" x14ac:dyDescent="0.25">
      <c r="D2819" s="3" t="s">
        <v>112</v>
      </c>
      <c r="E2819">
        <v>2</v>
      </c>
      <c r="G2819" t="b">
        <v>0</v>
      </c>
      <c r="H2819" t="b">
        <v>0</v>
      </c>
      <c r="I2819" t="b">
        <v>0</v>
      </c>
      <c r="J2819" t="s">
        <v>113</v>
      </c>
      <c r="L2819">
        <v>0</v>
      </c>
      <c r="N2819" t="b">
        <v>0</v>
      </c>
      <c r="O2819" t="s">
        <v>225</v>
      </c>
      <c r="V2819" t="b">
        <v>0</v>
      </c>
    </row>
    <row r="2820" spans="1:22" x14ac:dyDescent="0.25">
      <c r="D2820" s="3" t="s">
        <v>115</v>
      </c>
      <c r="E2820">
        <v>3</v>
      </c>
      <c r="G2820" t="b">
        <v>1</v>
      </c>
      <c r="H2820" t="b">
        <v>0</v>
      </c>
      <c r="I2820" t="b">
        <v>0</v>
      </c>
      <c r="J2820" t="s">
        <v>6</v>
      </c>
      <c r="K2820">
        <v>50</v>
      </c>
      <c r="N2820" t="b">
        <v>0</v>
      </c>
      <c r="O2820" t="s">
        <v>226</v>
      </c>
      <c r="V2820" t="b">
        <v>0</v>
      </c>
    </row>
    <row r="2821" spans="1:22" x14ac:dyDescent="0.25">
      <c r="D2821" s="3" t="s">
        <v>192</v>
      </c>
      <c r="E2821">
        <v>4</v>
      </c>
      <c r="G2821" t="b">
        <v>1</v>
      </c>
      <c r="H2821" t="b">
        <v>0</v>
      </c>
      <c r="I2821" t="b">
        <v>0</v>
      </c>
      <c r="J2821" t="s">
        <v>113</v>
      </c>
      <c r="L2821">
        <v>0</v>
      </c>
      <c r="N2821" t="b">
        <v>0</v>
      </c>
      <c r="O2821" t="s">
        <v>197</v>
      </c>
      <c r="V2821" t="b">
        <v>0</v>
      </c>
    </row>
    <row r="2822" spans="1:22" x14ac:dyDescent="0.25">
      <c r="D2822" s="3" t="s">
        <v>193</v>
      </c>
      <c r="E2822">
        <v>5</v>
      </c>
      <c r="G2822" t="b">
        <v>1</v>
      </c>
      <c r="H2822" t="b">
        <v>0</v>
      </c>
      <c r="I2822" t="b">
        <v>0</v>
      </c>
      <c r="J2822" t="s">
        <v>113</v>
      </c>
      <c r="L2822">
        <v>0</v>
      </c>
      <c r="N2822" t="b">
        <v>0</v>
      </c>
      <c r="O2822" t="s">
        <v>198</v>
      </c>
      <c r="V2822" t="b">
        <v>0</v>
      </c>
    </row>
    <row r="2823" spans="1:22" x14ac:dyDescent="0.25">
      <c r="D2823" s="3" t="s">
        <v>194</v>
      </c>
      <c r="E2823">
        <v>6</v>
      </c>
      <c r="G2823" t="b">
        <v>1</v>
      </c>
      <c r="H2823" t="b">
        <v>0</v>
      </c>
      <c r="I2823" t="b">
        <v>0</v>
      </c>
      <c r="J2823" t="s">
        <v>113</v>
      </c>
      <c r="L2823">
        <v>0</v>
      </c>
      <c r="N2823" t="b">
        <v>0</v>
      </c>
      <c r="O2823" t="s">
        <v>199</v>
      </c>
      <c r="V2823" t="b">
        <v>0</v>
      </c>
    </row>
    <row r="2824" spans="1:22" x14ac:dyDescent="0.25">
      <c r="D2824" s="3" t="s">
        <v>240</v>
      </c>
      <c r="E2824">
        <v>7</v>
      </c>
      <c r="G2824" t="b">
        <v>0</v>
      </c>
      <c r="H2824" t="b">
        <v>0</v>
      </c>
      <c r="I2824" t="b">
        <v>0</v>
      </c>
      <c r="J2824" t="s">
        <v>6</v>
      </c>
      <c r="K2824">
        <v>20</v>
      </c>
      <c r="N2824" t="b">
        <v>0</v>
      </c>
      <c r="O2824" t="s">
        <v>163</v>
      </c>
      <c r="V2824" t="b">
        <v>0</v>
      </c>
    </row>
    <row r="2825" spans="1:22" x14ac:dyDescent="0.25">
      <c r="D2825" s="3" t="s">
        <v>121</v>
      </c>
      <c r="E2825">
        <v>8</v>
      </c>
      <c r="G2825" t="b">
        <v>1</v>
      </c>
      <c r="H2825" t="b">
        <v>0</v>
      </c>
      <c r="I2825" t="b">
        <v>1</v>
      </c>
      <c r="N2825" t="b">
        <v>0</v>
      </c>
      <c r="O2825" t="s">
        <v>296</v>
      </c>
      <c r="V2825" t="b">
        <v>0</v>
      </c>
    </row>
    <row r="2826" spans="1:22" x14ac:dyDescent="0.25">
      <c r="D2826" s="3" t="s">
        <v>223</v>
      </c>
      <c r="E2826">
        <v>9</v>
      </c>
      <c r="G2826" t="b">
        <v>1</v>
      </c>
      <c r="H2826" t="b">
        <v>0</v>
      </c>
      <c r="I2826" t="b">
        <v>1</v>
      </c>
      <c r="N2826" t="b">
        <v>0</v>
      </c>
      <c r="O2826" t="s">
        <v>227</v>
      </c>
      <c r="V2826" t="b">
        <v>0</v>
      </c>
    </row>
    <row r="2827" spans="1:22" x14ac:dyDescent="0.25">
      <c r="D2827" s="3" t="s">
        <v>68</v>
      </c>
      <c r="E2827">
        <v>10</v>
      </c>
      <c r="G2827" t="b">
        <v>1</v>
      </c>
      <c r="H2827" t="b">
        <v>0</v>
      </c>
      <c r="I2827" t="b">
        <v>1</v>
      </c>
      <c r="N2827" t="b">
        <v>0</v>
      </c>
      <c r="O2827" t="s">
        <v>167</v>
      </c>
      <c r="V2827" t="b">
        <v>0</v>
      </c>
    </row>
    <row r="2828" spans="1:22" x14ac:dyDescent="0.25">
      <c r="D2828" s="3" t="s">
        <v>224</v>
      </c>
      <c r="E2828">
        <v>11</v>
      </c>
      <c r="G2828" t="b">
        <v>1</v>
      </c>
      <c r="H2828" t="b">
        <v>0</v>
      </c>
      <c r="I2828" t="b">
        <v>1</v>
      </c>
      <c r="N2828" t="b">
        <v>0</v>
      </c>
      <c r="O2828" t="s">
        <v>228</v>
      </c>
      <c r="V2828" t="b">
        <v>0</v>
      </c>
    </row>
    <row r="2829" spans="1:22" x14ac:dyDescent="0.25">
      <c r="D2829" s="3" t="s">
        <v>184</v>
      </c>
      <c r="E2829">
        <v>12</v>
      </c>
      <c r="G2829" t="b">
        <v>1</v>
      </c>
      <c r="H2829" t="b">
        <v>0</v>
      </c>
      <c r="I2829" t="b">
        <v>1</v>
      </c>
      <c r="N2829" t="b">
        <v>0</v>
      </c>
      <c r="O2829" t="s">
        <v>210</v>
      </c>
      <c r="V2829" t="b">
        <v>0</v>
      </c>
    </row>
    <row r="2830" spans="1:22" x14ac:dyDescent="0.25">
      <c r="D2830" s="3" t="s">
        <v>67</v>
      </c>
      <c r="E2830">
        <v>13</v>
      </c>
      <c r="G2830" t="b">
        <v>1</v>
      </c>
      <c r="H2830" t="b">
        <v>0</v>
      </c>
      <c r="I2830" t="b">
        <v>1</v>
      </c>
      <c r="N2830" t="b">
        <v>0</v>
      </c>
      <c r="O2830" t="s">
        <v>166</v>
      </c>
      <c r="V2830" t="b">
        <v>0</v>
      </c>
    </row>
    <row r="2831" spans="1:22" x14ac:dyDescent="0.25">
      <c r="A2831" t="s">
        <v>880</v>
      </c>
    </row>
    <row r="2832" spans="1:22" x14ac:dyDescent="0.25">
      <c r="A2832" t="s">
        <v>881</v>
      </c>
    </row>
    <row r="2833" spans="1:15" x14ac:dyDescent="0.25">
      <c r="D2833">
        <v>1</v>
      </c>
      <c r="E2833" t="s">
        <v>10</v>
      </c>
      <c r="F2833" s="3" t="s">
        <v>3</v>
      </c>
      <c r="G2833" t="s">
        <v>2</v>
      </c>
      <c r="I2833">
        <v>10</v>
      </c>
      <c r="J2833">
        <v>0</v>
      </c>
      <c r="K2833" t="s">
        <v>3</v>
      </c>
    </row>
    <row r="2834" spans="1:15" x14ac:dyDescent="0.25">
      <c r="D2834">
        <v>2</v>
      </c>
      <c r="E2834" t="s">
        <v>10</v>
      </c>
      <c r="F2834" s="3" t="s">
        <v>13</v>
      </c>
      <c r="G2834" t="s">
        <v>6</v>
      </c>
      <c r="H2834">
        <v>255</v>
      </c>
      <c r="K2834" t="s">
        <v>13</v>
      </c>
    </row>
    <row r="2835" spans="1:15" x14ac:dyDescent="0.25">
      <c r="D2835">
        <v>3</v>
      </c>
      <c r="E2835" t="s">
        <v>10</v>
      </c>
      <c r="F2835" s="3" t="s">
        <v>14</v>
      </c>
      <c r="G2835" t="s">
        <v>6</v>
      </c>
      <c r="H2835">
        <v>255</v>
      </c>
      <c r="K2835" t="s">
        <v>14</v>
      </c>
    </row>
    <row r="2836" spans="1:15" x14ac:dyDescent="0.25">
      <c r="D2836">
        <v>4</v>
      </c>
      <c r="E2836" t="s">
        <v>10</v>
      </c>
      <c r="F2836" s="3" t="s">
        <v>15</v>
      </c>
      <c r="G2836" t="s">
        <v>7</v>
      </c>
      <c r="I2836">
        <v>53</v>
      </c>
      <c r="K2836" t="s">
        <v>15</v>
      </c>
    </row>
    <row r="2837" spans="1:15" x14ac:dyDescent="0.25">
      <c r="D2837">
        <v>5</v>
      </c>
      <c r="E2837" t="s">
        <v>10</v>
      </c>
      <c r="F2837" s="3" t="s">
        <v>80</v>
      </c>
      <c r="G2837" t="s">
        <v>2</v>
      </c>
      <c r="I2837">
        <v>10</v>
      </c>
      <c r="J2837">
        <v>0</v>
      </c>
      <c r="K2837" t="s">
        <v>80</v>
      </c>
    </row>
    <row r="2838" spans="1:15" x14ac:dyDescent="0.25">
      <c r="A2838" t="s">
        <v>882</v>
      </c>
    </row>
    <row r="2839" spans="1:15" x14ac:dyDescent="0.25">
      <c r="A2839" t="s">
        <v>883</v>
      </c>
    </row>
    <row r="2840" spans="1:15" x14ac:dyDescent="0.25">
      <c r="D2840">
        <v>1</v>
      </c>
      <c r="E2840" t="s">
        <v>10</v>
      </c>
      <c r="F2840" s="3" t="s">
        <v>4</v>
      </c>
      <c r="G2840" t="s">
        <v>2</v>
      </c>
      <c r="I2840">
        <v>10</v>
      </c>
      <c r="J2840">
        <v>0</v>
      </c>
      <c r="K2840" t="s">
        <v>4</v>
      </c>
      <c r="M2840" t="s">
        <v>403</v>
      </c>
      <c r="N2840" t="s">
        <v>51</v>
      </c>
      <c r="O2840" t="s">
        <v>12</v>
      </c>
    </row>
    <row r="2841" spans="1:15" x14ac:dyDescent="0.25">
      <c r="D2841">
        <v>2</v>
      </c>
      <c r="E2841" t="s">
        <v>10</v>
      </c>
      <c r="F2841" s="3" t="s">
        <v>5</v>
      </c>
      <c r="G2841" t="s">
        <v>2</v>
      </c>
      <c r="I2841">
        <v>10</v>
      </c>
      <c r="J2841">
        <v>0</v>
      </c>
      <c r="K2841" t="s">
        <v>5</v>
      </c>
      <c r="M2841" t="s">
        <v>403</v>
      </c>
      <c r="N2841" t="s">
        <v>54</v>
      </c>
      <c r="O2841" t="s">
        <v>12</v>
      </c>
    </row>
    <row r="2842" spans="1:15" x14ac:dyDescent="0.25">
      <c r="D2842">
        <v>3</v>
      </c>
      <c r="E2842" t="s">
        <v>10</v>
      </c>
      <c r="F2842" s="3" t="s">
        <v>1</v>
      </c>
      <c r="G2842" t="s">
        <v>2</v>
      </c>
      <c r="I2842">
        <v>10</v>
      </c>
      <c r="J2842">
        <v>0</v>
      </c>
      <c r="K2842" t="s">
        <v>1</v>
      </c>
      <c r="M2842" t="s">
        <v>403</v>
      </c>
      <c r="N2842" t="s">
        <v>53</v>
      </c>
      <c r="O2842" t="s">
        <v>12</v>
      </c>
    </row>
    <row r="2843" spans="1:15" x14ac:dyDescent="0.25">
      <c r="D2843">
        <v>4</v>
      </c>
      <c r="E2843" t="s">
        <v>10</v>
      </c>
      <c r="F2843" s="3" t="s">
        <v>69</v>
      </c>
      <c r="G2843" t="s">
        <v>6</v>
      </c>
      <c r="H2843">
        <v>255</v>
      </c>
      <c r="K2843" t="s">
        <v>69</v>
      </c>
    </row>
    <row r="2844" spans="1:15" x14ac:dyDescent="0.25">
      <c r="A2844" t="s">
        <v>884</v>
      </c>
    </row>
    <row r="2845" spans="1:15" x14ac:dyDescent="0.25">
      <c r="A2845" t="s">
        <v>885</v>
      </c>
    </row>
    <row r="2846" spans="1:15" x14ac:dyDescent="0.25">
      <c r="D2846">
        <v>1</v>
      </c>
      <c r="E2846" t="s">
        <v>10</v>
      </c>
      <c r="F2846" s="3" t="s">
        <v>3</v>
      </c>
      <c r="G2846" t="s">
        <v>2</v>
      </c>
      <c r="I2846">
        <v>10</v>
      </c>
      <c r="J2846">
        <v>0</v>
      </c>
      <c r="K2846" t="s">
        <v>3</v>
      </c>
    </row>
    <row r="2847" spans="1:15" x14ac:dyDescent="0.25">
      <c r="D2847">
        <v>2</v>
      </c>
      <c r="E2847" t="s">
        <v>10</v>
      </c>
      <c r="F2847" s="3" t="s">
        <v>9</v>
      </c>
      <c r="G2847" t="s">
        <v>6</v>
      </c>
      <c r="H2847">
        <v>255</v>
      </c>
      <c r="K2847" t="s">
        <v>9</v>
      </c>
    </row>
    <row r="2848" spans="1:15" x14ac:dyDescent="0.25">
      <c r="A2848" t="s">
        <v>886</v>
      </c>
    </row>
    <row r="2849" spans="1:22" x14ac:dyDescent="0.25">
      <c r="A2849" t="s">
        <v>887</v>
      </c>
    </row>
    <row r="2850" spans="1:22" x14ac:dyDescent="0.25">
      <c r="D2850">
        <v>1</v>
      </c>
      <c r="E2850" t="s">
        <v>10</v>
      </c>
      <c r="F2850" s="3" t="s">
        <v>3</v>
      </c>
      <c r="G2850" t="s">
        <v>2</v>
      </c>
      <c r="I2850">
        <v>10</v>
      </c>
      <c r="J2850">
        <v>0</v>
      </c>
      <c r="K2850" t="s">
        <v>0</v>
      </c>
    </row>
    <row r="2851" spans="1:22" x14ac:dyDescent="0.25">
      <c r="A2851" t="s">
        <v>888</v>
      </c>
    </row>
    <row r="2852" spans="1:22" x14ac:dyDescent="0.25">
      <c r="A2852" t="s">
        <v>889</v>
      </c>
    </row>
    <row r="2853" spans="1:22" x14ac:dyDescent="0.25">
      <c r="D2853" s="3" t="s">
        <v>3</v>
      </c>
      <c r="E2853">
        <v>1</v>
      </c>
      <c r="G2853" t="b">
        <v>1</v>
      </c>
      <c r="H2853" t="b">
        <v>0</v>
      </c>
      <c r="I2853" t="b">
        <v>1</v>
      </c>
      <c r="N2853" t="b">
        <v>0</v>
      </c>
      <c r="O2853" t="s">
        <v>0</v>
      </c>
      <c r="V2853" t="b">
        <v>0</v>
      </c>
    </row>
    <row r="2854" spans="1:22" x14ac:dyDescent="0.25">
      <c r="D2854" s="3" t="s">
        <v>183</v>
      </c>
      <c r="E2854">
        <v>2</v>
      </c>
      <c r="G2854" t="b">
        <v>1</v>
      </c>
      <c r="H2854" t="b">
        <v>0</v>
      </c>
      <c r="I2854" t="b">
        <v>1</v>
      </c>
      <c r="N2854" t="b">
        <v>0</v>
      </c>
      <c r="O2854" t="s">
        <v>200</v>
      </c>
      <c r="V2854" t="b">
        <v>0</v>
      </c>
    </row>
    <row r="2855" spans="1:22" x14ac:dyDescent="0.25">
      <c r="D2855" s="3" t="s">
        <v>69</v>
      </c>
      <c r="E2855">
        <v>3</v>
      </c>
      <c r="G2855" t="b">
        <v>1</v>
      </c>
      <c r="H2855" t="b">
        <v>0</v>
      </c>
      <c r="I2855" t="b">
        <v>1</v>
      </c>
      <c r="N2855" t="b">
        <v>0</v>
      </c>
      <c r="O2855" t="s">
        <v>202</v>
      </c>
      <c r="V2855" t="b">
        <v>0</v>
      </c>
    </row>
    <row r="2856" spans="1:22" x14ac:dyDescent="0.25">
      <c r="D2856" s="3" t="s">
        <v>68</v>
      </c>
      <c r="E2856">
        <v>4</v>
      </c>
      <c r="G2856" t="b">
        <v>1</v>
      </c>
      <c r="H2856" t="b">
        <v>0</v>
      </c>
      <c r="I2856" t="b">
        <v>1</v>
      </c>
      <c r="N2856" t="b">
        <v>0</v>
      </c>
      <c r="O2856" t="s">
        <v>167</v>
      </c>
      <c r="V2856" t="b">
        <v>0</v>
      </c>
    </row>
    <row r="2857" spans="1:22" x14ac:dyDescent="0.25">
      <c r="D2857" s="3" t="s">
        <v>70</v>
      </c>
      <c r="E2857">
        <v>5</v>
      </c>
      <c r="G2857" t="b">
        <v>1</v>
      </c>
      <c r="H2857" t="b">
        <v>0</v>
      </c>
      <c r="I2857" t="b">
        <v>1</v>
      </c>
      <c r="N2857" t="b">
        <v>0</v>
      </c>
      <c r="O2857" t="s">
        <v>99</v>
      </c>
      <c r="V2857" t="b">
        <v>0</v>
      </c>
    </row>
    <row r="2858" spans="1:22" x14ac:dyDescent="0.25">
      <c r="D2858" s="3" t="s">
        <v>224</v>
      </c>
      <c r="E2858">
        <v>6</v>
      </c>
      <c r="G2858" t="b">
        <v>1</v>
      </c>
      <c r="H2858" t="b">
        <v>0</v>
      </c>
      <c r="I2858" t="b">
        <v>1</v>
      </c>
      <c r="N2858" t="b">
        <v>0</v>
      </c>
      <c r="O2858" t="s">
        <v>228</v>
      </c>
      <c r="V2858" t="b">
        <v>0</v>
      </c>
    </row>
    <row r="2859" spans="1:22" x14ac:dyDescent="0.25">
      <c r="A2859" t="s">
        <v>890</v>
      </c>
    </row>
    <row r="2860" spans="1:22" x14ac:dyDescent="0.25">
      <c r="A2860" t="s">
        <v>891</v>
      </c>
    </row>
    <row r="2861" spans="1:22" x14ac:dyDescent="0.25">
      <c r="D2861" s="3" t="s">
        <v>3</v>
      </c>
      <c r="E2861">
        <v>1</v>
      </c>
      <c r="G2861" t="b">
        <v>0</v>
      </c>
      <c r="H2861" t="b">
        <v>1</v>
      </c>
      <c r="I2861" t="b">
        <v>0</v>
      </c>
      <c r="J2861" t="s">
        <v>2</v>
      </c>
      <c r="L2861">
        <v>10</v>
      </c>
      <c r="M2861">
        <v>0</v>
      </c>
      <c r="N2861" t="b">
        <v>1</v>
      </c>
      <c r="O2861" t="s">
        <v>3</v>
      </c>
      <c r="V2861" t="b">
        <v>0</v>
      </c>
    </row>
    <row r="2862" spans="1:22" x14ac:dyDescent="0.25">
      <c r="D2862" s="3" t="s">
        <v>71</v>
      </c>
      <c r="E2862">
        <v>2</v>
      </c>
      <c r="G2862" t="b">
        <v>0</v>
      </c>
      <c r="H2862" t="b">
        <v>0</v>
      </c>
      <c r="I2862" t="b">
        <v>0</v>
      </c>
      <c r="J2862" t="s">
        <v>2</v>
      </c>
      <c r="L2862">
        <v>10</v>
      </c>
      <c r="M2862">
        <v>0</v>
      </c>
      <c r="N2862" t="b">
        <v>0</v>
      </c>
      <c r="O2862" t="s">
        <v>71</v>
      </c>
      <c r="V2862" t="b">
        <v>0</v>
      </c>
    </row>
    <row r="2863" spans="1:22" x14ac:dyDescent="0.25">
      <c r="D2863" s="3" t="s">
        <v>241</v>
      </c>
      <c r="E2863">
        <v>3</v>
      </c>
      <c r="G2863" t="b">
        <v>0</v>
      </c>
      <c r="H2863" t="b">
        <v>0</v>
      </c>
      <c r="I2863" t="b">
        <v>0</v>
      </c>
      <c r="J2863" t="s">
        <v>2</v>
      </c>
      <c r="L2863">
        <v>10</v>
      </c>
      <c r="M2863">
        <v>0</v>
      </c>
      <c r="N2863" t="b">
        <v>0</v>
      </c>
      <c r="O2863" t="s">
        <v>241</v>
      </c>
      <c r="V2863" t="b">
        <v>0</v>
      </c>
    </row>
    <row r="2864" spans="1:22" x14ac:dyDescent="0.25">
      <c r="D2864" s="3" t="s">
        <v>68</v>
      </c>
      <c r="E2864">
        <v>4</v>
      </c>
      <c r="G2864" t="b">
        <v>1</v>
      </c>
      <c r="H2864" t="b">
        <v>0</v>
      </c>
      <c r="I2864" t="b">
        <v>0</v>
      </c>
      <c r="J2864" t="s">
        <v>7</v>
      </c>
      <c r="L2864">
        <v>53</v>
      </c>
      <c r="N2864" t="b">
        <v>0</v>
      </c>
      <c r="O2864" t="s">
        <v>68</v>
      </c>
      <c r="V2864" t="b">
        <v>0</v>
      </c>
    </row>
    <row r="2865" spans="1:22" x14ac:dyDescent="0.25">
      <c r="D2865" s="3" t="s">
        <v>70</v>
      </c>
      <c r="E2865">
        <v>5</v>
      </c>
      <c r="G2865" t="b">
        <v>1</v>
      </c>
      <c r="H2865" t="b">
        <v>0</v>
      </c>
      <c r="I2865" t="b">
        <v>0</v>
      </c>
      <c r="J2865" t="s">
        <v>7</v>
      </c>
      <c r="L2865">
        <v>53</v>
      </c>
      <c r="N2865" t="b">
        <v>0</v>
      </c>
      <c r="O2865" t="s">
        <v>70</v>
      </c>
      <c r="V2865" t="b">
        <v>0</v>
      </c>
    </row>
    <row r="2866" spans="1:22" x14ac:dyDescent="0.25">
      <c r="D2866" s="3" t="s">
        <v>224</v>
      </c>
      <c r="E2866">
        <v>6</v>
      </c>
      <c r="G2866" t="b">
        <v>1</v>
      </c>
      <c r="H2866" t="b">
        <v>0</v>
      </c>
      <c r="I2866" t="b">
        <v>0</v>
      </c>
      <c r="J2866" t="s">
        <v>7</v>
      </c>
      <c r="L2866">
        <v>53</v>
      </c>
      <c r="N2866" t="b">
        <v>0</v>
      </c>
      <c r="O2866" t="s">
        <v>224</v>
      </c>
      <c r="V2866" t="b">
        <v>0</v>
      </c>
    </row>
    <row r="2867" spans="1:22" x14ac:dyDescent="0.25">
      <c r="D2867" s="3" t="s">
        <v>184</v>
      </c>
      <c r="E2867">
        <v>7</v>
      </c>
      <c r="G2867" t="b">
        <v>1</v>
      </c>
      <c r="H2867" t="b">
        <v>0</v>
      </c>
      <c r="I2867" t="b">
        <v>0</v>
      </c>
      <c r="J2867" t="s">
        <v>7</v>
      </c>
      <c r="L2867">
        <v>53</v>
      </c>
      <c r="N2867" t="b">
        <v>0</v>
      </c>
      <c r="O2867" t="s">
        <v>184</v>
      </c>
      <c r="V2867" t="b">
        <v>0</v>
      </c>
    </row>
    <row r="2868" spans="1:22" x14ac:dyDescent="0.25">
      <c r="D2868" s="3" t="s">
        <v>67</v>
      </c>
      <c r="E2868">
        <v>8</v>
      </c>
      <c r="G2868" t="b">
        <v>1</v>
      </c>
      <c r="H2868" t="b">
        <v>0</v>
      </c>
      <c r="I2868" t="b">
        <v>0</v>
      </c>
      <c r="J2868" t="s">
        <v>7</v>
      </c>
      <c r="L2868">
        <v>53</v>
      </c>
      <c r="N2868" t="b">
        <v>0</v>
      </c>
      <c r="O2868" t="s">
        <v>67</v>
      </c>
      <c r="V2868" t="b">
        <v>0</v>
      </c>
    </row>
    <row r="2869" spans="1:22" x14ac:dyDescent="0.25">
      <c r="D2869" s="3" t="s">
        <v>121</v>
      </c>
      <c r="E2869">
        <v>9</v>
      </c>
      <c r="G2869" t="b">
        <v>1</v>
      </c>
      <c r="H2869" t="b">
        <v>0</v>
      </c>
      <c r="I2869" t="b">
        <v>0</v>
      </c>
      <c r="J2869" t="s">
        <v>7</v>
      </c>
      <c r="L2869">
        <v>53</v>
      </c>
      <c r="N2869" t="b">
        <v>0</v>
      </c>
      <c r="O2869" t="s">
        <v>121</v>
      </c>
      <c r="V2869" t="b">
        <v>0</v>
      </c>
    </row>
    <row r="2870" spans="1:22" x14ac:dyDescent="0.25">
      <c r="A2870" t="s">
        <v>892</v>
      </c>
    </row>
    <row r="2871" spans="1:22" x14ac:dyDescent="0.25">
      <c r="A2871" t="s">
        <v>894</v>
      </c>
    </row>
    <row r="2872" spans="1:22" x14ac:dyDescent="0.25">
      <c r="D2872">
        <v>1</v>
      </c>
      <c r="E2872" t="s">
        <v>10</v>
      </c>
      <c r="F2872" s="3" t="s">
        <v>71</v>
      </c>
      <c r="G2872" t="s">
        <v>2</v>
      </c>
      <c r="I2872">
        <v>10</v>
      </c>
      <c r="J2872">
        <v>0</v>
      </c>
      <c r="K2872" t="s">
        <v>71</v>
      </c>
    </row>
    <row r="2873" spans="1:22" x14ac:dyDescent="0.25">
      <c r="A2873" t="s">
        <v>895</v>
      </c>
    </row>
    <row r="2874" spans="1:22" x14ac:dyDescent="0.25">
      <c r="A2874" t="s">
        <v>896</v>
      </c>
    </row>
    <row r="2875" spans="1:22" x14ac:dyDescent="0.25">
      <c r="D2875">
        <v>1</v>
      </c>
      <c r="E2875" t="s">
        <v>10</v>
      </c>
      <c r="F2875" s="3" t="s">
        <v>71</v>
      </c>
      <c r="G2875" t="s">
        <v>2</v>
      </c>
      <c r="I2875">
        <v>10</v>
      </c>
      <c r="J2875">
        <v>0</v>
      </c>
      <c r="K2875" t="s">
        <v>71</v>
      </c>
    </row>
    <row r="2876" spans="1:22" x14ac:dyDescent="0.25">
      <c r="A2876" t="s">
        <v>897</v>
      </c>
    </row>
    <row r="2877" spans="1:22" x14ac:dyDescent="0.25">
      <c r="A2877" t="s">
        <v>898</v>
      </c>
    </row>
    <row r="2878" spans="1:22" x14ac:dyDescent="0.25">
      <c r="D2878">
        <v>1</v>
      </c>
      <c r="E2878" t="s">
        <v>10</v>
      </c>
      <c r="F2878" s="3" t="s">
        <v>71</v>
      </c>
      <c r="G2878" t="s">
        <v>2</v>
      </c>
      <c r="I2878">
        <v>10</v>
      </c>
      <c r="J2878">
        <v>0</v>
      </c>
      <c r="K2878" t="s">
        <v>71</v>
      </c>
    </row>
    <row r="2879" spans="1:22" x14ac:dyDescent="0.25">
      <c r="D2879">
        <v>2</v>
      </c>
      <c r="E2879" t="s">
        <v>10</v>
      </c>
      <c r="F2879" s="3" t="s">
        <v>180</v>
      </c>
      <c r="G2879" t="s">
        <v>2</v>
      </c>
      <c r="I2879">
        <v>10</v>
      </c>
      <c r="J2879">
        <v>0</v>
      </c>
      <c r="K2879" t="s">
        <v>180</v>
      </c>
    </row>
    <row r="2880" spans="1:22" x14ac:dyDescent="0.25">
      <c r="A2880" t="s">
        <v>899</v>
      </c>
    </row>
    <row r="2881" spans="1:17" x14ac:dyDescent="0.25">
      <c r="A2881" t="s">
        <v>900</v>
      </c>
    </row>
    <row r="2882" spans="1:17" x14ac:dyDescent="0.25">
      <c r="D2882">
        <v>1</v>
      </c>
      <c r="E2882" t="s">
        <v>10</v>
      </c>
      <c r="F2882" s="3" t="s">
        <v>3</v>
      </c>
      <c r="G2882" t="s">
        <v>2</v>
      </c>
      <c r="I2882">
        <v>10</v>
      </c>
      <c r="J2882">
        <v>0</v>
      </c>
      <c r="K2882" t="s">
        <v>3</v>
      </c>
    </row>
    <row r="2883" spans="1:17" x14ac:dyDescent="0.25">
      <c r="D2883">
        <v>2</v>
      </c>
      <c r="E2883" t="s">
        <v>10</v>
      </c>
      <c r="F2883" s="3" t="s">
        <v>13</v>
      </c>
      <c r="G2883" t="s">
        <v>6</v>
      </c>
      <c r="H2883">
        <v>255</v>
      </c>
      <c r="K2883" t="s">
        <v>13</v>
      </c>
      <c r="Q2883">
        <v>0</v>
      </c>
    </row>
    <row r="2884" spans="1:17" x14ac:dyDescent="0.25">
      <c r="D2884">
        <v>3</v>
      </c>
      <c r="E2884" t="s">
        <v>10</v>
      </c>
      <c r="F2884" s="3" t="s">
        <v>14</v>
      </c>
      <c r="G2884" t="s">
        <v>6</v>
      </c>
      <c r="H2884">
        <v>255</v>
      </c>
      <c r="K2884" t="s">
        <v>14</v>
      </c>
      <c r="Q2884">
        <v>0</v>
      </c>
    </row>
    <row r="2885" spans="1:17" x14ac:dyDescent="0.25">
      <c r="D2885">
        <v>4</v>
      </c>
      <c r="E2885" t="s">
        <v>10</v>
      </c>
      <c r="F2885" s="3" t="s">
        <v>15</v>
      </c>
      <c r="G2885" t="s">
        <v>7</v>
      </c>
      <c r="I2885">
        <v>53</v>
      </c>
      <c r="K2885" t="s">
        <v>15</v>
      </c>
    </row>
    <row r="2886" spans="1:17" x14ac:dyDescent="0.25">
      <c r="D2886">
        <v>5</v>
      </c>
      <c r="E2886" t="s">
        <v>10</v>
      </c>
      <c r="F2886" s="3" t="s">
        <v>156</v>
      </c>
      <c r="G2886" t="s">
        <v>157</v>
      </c>
      <c r="I2886">
        <v>3</v>
      </c>
      <c r="K2886" t="s">
        <v>156</v>
      </c>
    </row>
    <row r="2887" spans="1:17" x14ac:dyDescent="0.25">
      <c r="A2887" t="s">
        <v>901</v>
      </c>
    </row>
    <row r="2888" spans="1:17" x14ac:dyDescent="0.25">
      <c r="A2888" t="s">
        <v>902</v>
      </c>
    </row>
    <row r="2889" spans="1:17" x14ac:dyDescent="0.25">
      <c r="D2889">
        <v>1</v>
      </c>
      <c r="E2889" t="s">
        <v>10</v>
      </c>
      <c r="F2889" s="3" t="s">
        <v>4</v>
      </c>
      <c r="G2889" t="s">
        <v>2</v>
      </c>
      <c r="I2889">
        <v>10</v>
      </c>
      <c r="J2889">
        <v>0</v>
      </c>
      <c r="K2889" t="s">
        <v>4</v>
      </c>
    </row>
    <row r="2890" spans="1:17" x14ac:dyDescent="0.25">
      <c r="A2890" t="s">
        <v>903</v>
      </c>
    </row>
    <row r="2891" spans="1:17" x14ac:dyDescent="0.25">
      <c r="A2891" t="s">
        <v>904</v>
      </c>
    </row>
    <row r="2892" spans="1:17" x14ac:dyDescent="0.25">
      <c r="D2892">
        <v>1</v>
      </c>
      <c r="E2892" t="s">
        <v>10</v>
      </c>
      <c r="F2892" s="3" t="s">
        <v>4</v>
      </c>
      <c r="G2892" t="s">
        <v>2</v>
      </c>
      <c r="I2892">
        <v>10</v>
      </c>
      <c r="J2892">
        <v>0</v>
      </c>
      <c r="K2892" t="s">
        <v>4</v>
      </c>
    </row>
    <row r="2893" spans="1:17" x14ac:dyDescent="0.25">
      <c r="D2893">
        <v>2</v>
      </c>
      <c r="E2893" t="s">
        <v>10</v>
      </c>
      <c r="F2893" s="3" t="s">
        <v>5</v>
      </c>
      <c r="G2893" t="s">
        <v>2</v>
      </c>
      <c r="I2893">
        <v>10</v>
      </c>
      <c r="J2893">
        <v>0</v>
      </c>
      <c r="K2893" t="s">
        <v>5</v>
      </c>
    </row>
    <row r="2894" spans="1:17" x14ac:dyDescent="0.25">
      <c r="A2894" t="s">
        <v>905</v>
      </c>
    </row>
    <row r="2895" spans="1:17" x14ac:dyDescent="0.25">
      <c r="A2895" t="s">
        <v>906</v>
      </c>
    </row>
    <row r="2896" spans="1:17" x14ac:dyDescent="0.25">
      <c r="D2896">
        <v>1</v>
      </c>
      <c r="E2896" t="s">
        <v>10</v>
      </c>
      <c r="F2896" s="3" t="s">
        <v>3</v>
      </c>
      <c r="G2896" t="s">
        <v>2</v>
      </c>
      <c r="I2896">
        <v>10</v>
      </c>
      <c r="J2896">
        <v>0</v>
      </c>
      <c r="K2896" t="s">
        <v>3</v>
      </c>
    </row>
    <row r="2897" spans="1:22" x14ac:dyDescent="0.25">
      <c r="D2897">
        <v>2</v>
      </c>
      <c r="E2897" t="s">
        <v>10</v>
      </c>
      <c r="F2897" s="3" t="s">
        <v>13</v>
      </c>
      <c r="G2897" t="s">
        <v>6</v>
      </c>
      <c r="H2897">
        <v>255</v>
      </c>
      <c r="K2897" t="s">
        <v>13</v>
      </c>
      <c r="Q2897">
        <v>0</v>
      </c>
    </row>
    <row r="2898" spans="1:22" x14ac:dyDescent="0.25">
      <c r="D2898">
        <v>3</v>
      </c>
      <c r="E2898" t="s">
        <v>10</v>
      </c>
      <c r="F2898" s="3" t="s">
        <v>14</v>
      </c>
      <c r="G2898" t="s">
        <v>6</v>
      </c>
      <c r="H2898">
        <v>255</v>
      </c>
      <c r="K2898" t="s">
        <v>14</v>
      </c>
      <c r="Q2898">
        <v>0</v>
      </c>
    </row>
    <row r="2899" spans="1:22" x14ac:dyDescent="0.25">
      <c r="D2899">
        <v>4</v>
      </c>
      <c r="E2899" t="s">
        <v>10</v>
      </c>
      <c r="F2899" s="3" t="s">
        <v>15</v>
      </c>
      <c r="G2899" t="s">
        <v>7</v>
      </c>
      <c r="I2899">
        <v>53</v>
      </c>
      <c r="K2899" t="s">
        <v>15</v>
      </c>
    </row>
    <row r="2900" spans="1:22" x14ac:dyDescent="0.25">
      <c r="D2900">
        <v>5</v>
      </c>
      <c r="E2900" t="s">
        <v>10</v>
      </c>
      <c r="F2900" s="3" t="s">
        <v>71</v>
      </c>
      <c r="G2900" t="s">
        <v>2</v>
      </c>
      <c r="I2900">
        <v>10</v>
      </c>
      <c r="J2900">
        <v>0</v>
      </c>
      <c r="K2900" t="s">
        <v>71</v>
      </c>
    </row>
    <row r="2901" spans="1:22" x14ac:dyDescent="0.25">
      <c r="D2901">
        <v>6</v>
      </c>
      <c r="E2901" t="s">
        <v>10</v>
      </c>
      <c r="F2901" s="3" t="s">
        <v>68</v>
      </c>
      <c r="G2901" t="s">
        <v>7</v>
      </c>
      <c r="I2901">
        <v>53</v>
      </c>
      <c r="K2901" t="s">
        <v>68</v>
      </c>
    </row>
    <row r="2902" spans="1:22" x14ac:dyDescent="0.25">
      <c r="D2902">
        <v>7</v>
      </c>
      <c r="E2902" t="s">
        <v>10</v>
      </c>
      <c r="F2902" s="3" t="s">
        <v>70</v>
      </c>
      <c r="G2902" t="s">
        <v>7</v>
      </c>
      <c r="I2902">
        <v>53</v>
      </c>
      <c r="K2902" t="s">
        <v>70</v>
      </c>
    </row>
    <row r="2903" spans="1:22" x14ac:dyDescent="0.25">
      <c r="A2903" t="s">
        <v>907</v>
      </c>
    </row>
    <row r="2904" spans="1:22" x14ac:dyDescent="0.25">
      <c r="A2904" t="s">
        <v>908</v>
      </c>
    </row>
    <row r="2905" spans="1:22" x14ac:dyDescent="0.25">
      <c r="D2905">
        <v>1</v>
      </c>
      <c r="E2905" t="s">
        <v>10</v>
      </c>
      <c r="F2905" s="3" t="s">
        <v>3</v>
      </c>
      <c r="G2905" t="s">
        <v>2</v>
      </c>
      <c r="I2905">
        <v>10</v>
      </c>
      <c r="J2905">
        <v>0</v>
      </c>
      <c r="K2905" t="s">
        <v>0</v>
      </c>
    </row>
    <row r="2906" spans="1:22" x14ac:dyDescent="0.25">
      <c r="A2906" t="s">
        <v>909</v>
      </c>
    </row>
    <row r="2907" spans="1:22" x14ac:dyDescent="0.25">
      <c r="A2907" t="s">
        <v>910</v>
      </c>
    </row>
    <row r="2908" spans="1:22" x14ac:dyDescent="0.25">
      <c r="D2908" s="3" t="s">
        <v>3</v>
      </c>
      <c r="E2908">
        <v>1</v>
      </c>
      <c r="G2908" t="b">
        <v>0</v>
      </c>
      <c r="H2908" t="b">
        <v>1</v>
      </c>
      <c r="I2908" t="b">
        <v>0</v>
      </c>
      <c r="J2908" t="s">
        <v>2</v>
      </c>
      <c r="L2908">
        <v>10</v>
      </c>
      <c r="M2908">
        <v>0</v>
      </c>
      <c r="N2908" t="b">
        <v>1</v>
      </c>
      <c r="O2908" t="s">
        <v>0</v>
      </c>
      <c r="V2908" t="b">
        <v>0</v>
      </c>
    </row>
    <row r="2909" spans="1:22" x14ac:dyDescent="0.25">
      <c r="D2909" s="3" t="s">
        <v>112</v>
      </c>
      <c r="E2909">
        <v>2</v>
      </c>
      <c r="G2909" t="b">
        <v>0</v>
      </c>
      <c r="H2909" t="b">
        <v>0</v>
      </c>
      <c r="I2909" t="b">
        <v>0</v>
      </c>
      <c r="J2909" t="s">
        <v>113</v>
      </c>
      <c r="L2909">
        <v>0</v>
      </c>
      <c r="N2909" t="b">
        <v>0</v>
      </c>
      <c r="O2909" t="s">
        <v>225</v>
      </c>
      <c r="V2909" t="b">
        <v>0</v>
      </c>
    </row>
    <row r="2910" spans="1:22" x14ac:dyDescent="0.25">
      <c r="D2910" s="3" t="s">
        <v>115</v>
      </c>
      <c r="E2910">
        <v>3</v>
      </c>
      <c r="G2910" t="b">
        <v>1</v>
      </c>
      <c r="H2910" t="b">
        <v>0</v>
      </c>
      <c r="I2910" t="b">
        <v>0</v>
      </c>
      <c r="J2910" t="s">
        <v>6</v>
      </c>
      <c r="K2910">
        <v>50</v>
      </c>
      <c r="N2910" t="b">
        <v>0</v>
      </c>
      <c r="O2910" t="s">
        <v>226</v>
      </c>
      <c r="V2910" t="b">
        <v>0</v>
      </c>
    </row>
    <row r="2911" spans="1:22" x14ac:dyDescent="0.25">
      <c r="D2911" s="3" t="s">
        <v>192</v>
      </c>
      <c r="E2911">
        <v>4</v>
      </c>
      <c r="G2911" t="b">
        <v>1</v>
      </c>
      <c r="H2911" t="b">
        <v>0</v>
      </c>
      <c r="I2911" t="b">
        <v>0</v>
      </c>
      <c r="J2911" t="s">
        <v>113</v>
      </c>
      <c r="L2911">
        <v>0</v>
      </c>
      <c r="N2911" t="b">
        <v>0</v>
      </c>
      <c r="O2911" t="s">
        <v>197</v>
      </c>
      <c r="V2911" t="b">
        <v>0</v>
      </c>
    </row>
    <row r="2912" spans="1:22" x14ac:dyDescent="0.25">
      <c r="D2912" s="3" t="s">
        <v>193</v>
      </c>
      <c r="E2912">
        <v>5</v>
      </c>
      <c r="G2912" t="b">
        <v>1</v>
      </c>
      <c r="H2912" t="b">
        <v>0</v>
      </c>
      <c r="I2912" t="b">
        <v>0</v>
      </c>
      <c r="J2912" t="s">
        <v>113</v>
      </c>
      <c r="L2912">
        <v>0</v>
      </c>
      <c r="N2912" t="b">
        <v>0</v>
      </c>
      <c r="O2912" t="s">
        <v>198</v>
      </c>
      <c r="V2912" t="b">
        <v>0</v>
      </c>
    </row>
    <row r="2913" spans="1:22" x14ac:dyDescent="0.25">
      <c r="D2913" s="3" t="s">
        <v>194</v>
      </c>
      <c r="E2913">
        <v>6</v>
      </c>
      <c r="G2913" t="b">
        <v>1</v>
      </c>
      <c r="H2913" t="b">
        <v>0</v>
      </c>
      <c r="I2913" t="b">
        <v>0</v>
      </c>
      <c r="J2913" t="s">
        <v>113</v>
      </c>
      <c r="L2913">
        <v>0</v>
      </c>
      <c r="N2913" t="b">
        <v>0</v>
      </c>
      <c r="O2913" t="s">
        <v>199</v>
      </c>
      <c r="V2913" t="b">
        <v>0</v>
      </c>
    </row>
    <row r="2914" spans="1:22" x14ac:dyDescent="0.25">
      <c r="D2914" s="3" t="s">
        <v>240</v>
      </c>
      <c r="E2914">
        <v>7</v>
      </c>
      <c r="G2914" t="b">
        <v>0</v>
      </c>
      <c r="H2914" t="b">
        <v>0</v>
      </c>
      <c r="I2914" t="b">
        <v>0</v>
      </c>
      <c r="J2914" t="s">
        <v>6</v>
      </c>
      <c r="K2914">
        <v>20</v>
      </c>
      <c r="N2914" t="b">
        <v>0</v>
      </c>
      <c r="O2914" t="s">
        <v>163</v>
      </c>
      <c r="V2914" t="b">
        <v>0</v>
      </c>
    </row>
    <row r="2915" spans="1:22" x14ac:dyDescent="0.25">
      <c r="D2915" s="3" t="s">
        <v>121</v>
      </c>
      <c r="E2915">
        <v>8</v>
      </c>
      <c r="G2915" t="b">
        <v>1</v>
      </c>
      <c r="H2915" t="b">
        <v>0</v>
      </c>
      <c r="I2915" t="b">
        <v>1</v>
      </c>
      <c r="N2915" t="b">
        <v>0</v>
      </c>
      <c r="O2915" t="s">
        <v>296</v>
      </c>
      <c r="V2915" t="b">
        <v>0</v>
      </c>
    </row>
    <row r="2916" spans="1:22" x14ac:dyDescent="0.25">
      <c r="D2916" s="3" t="s">
        <v>223</v>
      </c>
      <c r="E2916">
        <v>9</v>
      </c>
      <c r="G2916" t="b">
        <v>1</v>
      </c>
      <c r="H2916" t="b">
        <v>0</v>
      </c>
      <c r="I2916" t="b">
        <v>1</v>
      </c>
      <c r="N2916" t="b">
        <v>0</v>
      </c>
      <c r="O2916" t="s">
        <v>227</v>
      </c>
      <c r="V2916" t="b">
        <v>0</v>
      </c>
    </row>
    <row r="2917" spans="1:22" x14ac:dyDescent="0.25">
      <c r="D2917" s="3" t="s">
        <v>68</v>
      </c>
      <c r="E2917">
        <v>10</v>
      </c>
      <c r="G2917" t="b">
        <v>1</v>
      </c>
      <c r="H2917" t="b">
        <v>0</v>
      </c>
      <c r="I2917" t="b">
        <v>1</v>
      </c>
      <c r="N2917" t="b">
        <v>0</v>
      </c>
      <c r="O2917" t="s">
        <v>167</v>
      </c>
      <c r="V2917" t="b">
        <v>0</v>
      </c>
    </row>
    <row r="2918" spans="1:22" x14ac:dyDescent="0.25">
      <c r="D2918" s="3" t="s">
        <v>224</v>
      </c>
      <c r="E2918">
        <v>11</v>
      </c>
      <c r="G2918" t="b">
        <v>1</v>
      </c>
      <c r="H2918" t="b">
        <v>0</v>
      </c>
      <c r="I2918" t="b">
        <v>1</v>
      </c>
      <c r="N2918" t="b">
        <v>0</v>
      </c>
      <c r="O2918" t="s">
        <v>228</v>
      </c>
      <c r="V2918" t="b">
        <v>0</v>
      </c>
    </row>
    <row r="2919" spans="1:22" x14ac:dyDescent="0.25">
      <c r="D2919" s="3" t="s">
        <v>184</v>
      </c>
      <c r="E2919">
        <v>12</v>
      </c>
      <c r="G2919" t="b">
        <v>1</v>
      </c>
      <c r="H2919" t="b">
        <v>0</v>
      </c>
      <c r="I2919" t="b">
        <v>1</v>
      </c>
      <c r="N2919" t="b">
        <v>0</v>
      </c>
      <c r="O2919" t="s">
        <v>210</v>
      </c>
      <c r="V2919" t="b">
        <v>0</v>
      </c>
    </row>
    <row r="2920" spans="1:22" x14ac:dyDescent="0.25">
      <c r="D2920" s="3" t="s">
        <v>67</v>
      </c>
      <c r="E2920">
        <v>13</v>
      </c>
      <c r="G2920" t="b">
        <v>1</v>
      </c>
      <c r="H2920" t="b">
        <v>0</v>
      </c>
      <c r="I2920" t="b">
        <v>1</v>
      </c>
      <c r="N2920" t="b">
        <v>0</v>
      </c>
      <c r="O2920" t="s">
        <v>166</v>
      </c>
      <c r="V2920" t="b">
        <v>0</v>
      </c>
    </row>
    <row r="2921" spans="1:22" x14ac:dyDescent="0.25">
      <c r="A2921" t="s">
        <v>911</v>
      </c>
    </row>
    <row r="2922" spans="1:22" x14ac:dyDescent="0.25">
      <c r="A2922" t="s">
        <v>912</v>
      </c>
    </row>
    <row r="2923" spans="1:22" x14ac:dyDescent="0.25">
      <c r="D2923">
        <v>1</v>
      </c>
      <c r="E2923" t="s">
        <v>10</v>
      </c>
      <c r="F2923" s="3" t="s">
        <v>3</v>
      </c>
      <c r="G2923" t="s">
        <v>2</v>
      </c>
      <c r="I2923">
        <v>10</v>
      </c>
      <c r="J2923">
        <v>0</v>
      </c>
      <c r="K2923" t="s">
        <v>3</v>
      </c>
    </row>
    <row r="2924" spans="1:22" x14ac:dyDescent="0.25">
      <c r="D2924">
        <v>2</v>
      </c>
      <c r="E2924" t="s">
        <v>10</v>
      </c>
      <c r="F2924" s="3" t="s">
        <v>13</v>
      </c>
      <c r="G2924" t="s">
        <v>6</v>
      </c>
      <c r="H2924">
        <v>255</v>
      </c>
      <c r="K2924" t="s">
        <v>13</v>
      </c>
      <c r="Q2924">
        <v>0</v>
      </c>
    </row>
    <row r="2925" spans="1:22" x14ac:dyDescent="0.25">
      <c r="D2925">
        <v>3</v>
      </c>
      <c r="E2925" t="s">
        <v>10</v>
      </c>
      <c r="F2925" s="3" t="s">
        <v>14</v>
      </c>
      <c r="G2925" t="s">
        <v>6</v>
      </c>
      <c r="H2925">
        <v>255</v>
      </c>
      <c r="K2925" t="s">
        <v>14</v>
      </c>
      <c r="Q2925">
        <v>0</v>
      </c>
    </row>
    <row r="2926" spans="1:22" x14ac:dyDescent="0.25">
      <c r="D2926">
        <v>4</v>
      </c>
      <c r="E2926" t="s">
        <v>10</v>
      </c>
      <c r="F2926" s="3" t="s">
        <v>15</v>
      </c>
      <c r="G2926" t="s">
        <v>7</v>
      </c>
      <c r="I2926">
        <v>53</v>
      </c>
      <c r="K2926" t="s">
        <v>15</v>
      </c>
    </row>
    <row r="2927" spans="1:22" x14ac:dyDescent="0.25">
      <c r="D2927">
        <v>5</v>
      </c>
      <c r="E2927" t="s">
        <v>10</v>
      </c>
      <c r="F2927" s="3" t="s">
        <v>80</v>
      </c>
      <c r="G2927" t="s">
        <v>2</v>
      </c>
      <c r="I2927">
        <v>10</v>
      </c>
      <c r="J2927">
        <v>0</v>
      </c>
      <c r="K2927" t="s">
        <v>80</v>
      </c>
    </row>
    <row r="2928" spans="1:22" x14ac:dyDescent="0.25">
      <c r="A2928" t="s">
        <v>913</v>
      </c>
    </row>
    <row r="2929" spans="1:22" x14ac:dyDescent="0.25">
      <c r="A2929" t="s">
        <v>914</v>
      </c>
    </row>
    <row r="2930" spans="1:22" x14ac:dyDescent="0.25">
      <c r="D2930">
        <v>1</v>
      </c>
      <c r="E2930" t="s">
        <v>10</v>
      </c>
      <c r="F2930" s="3" t="s">
        <v>4</v>
      </c>
      <c r="G2930" t="s">
        <v>2</v>
      </c>
      <c r="I2930">
        <v>10</v>
      </c>
      <c r="J2930">
        <v>0</v>
      </c>
      <c r="K2930" t="s">
        <v>4</v>
      </c>
      <c r="M2930" t="s">
        <v>403</v>
      </c>
      <c r="N2930" t="s">
        <v>51</v>
      </c>
      <c r="O2930" t="s">
        <v>12</v>
      </c>
    </row>
    <row r="2931" spans="1:22" x14ac:dyDescent="0.25">
      <c r="D2931">
        <v>2</v>
      </c>
      <c r="E2931" t="s">
        <v>10</v>
      </c>
      <c r="F2931" s="3" t="s">
        <v>5</v>
      </c>
      <c r="G2931" t="s">
        <v>2</v>
      </c>
      <c r="I2931">
        <v>10</v>
      </c>
      <c r="J2931">
        <v>0</v>
      </c>
      <c r="K2931" t="s">
        <v>5</v>
      </c>
      <c r="M2931" t="s">
        <v>403</v>
      </c>
      <c r="N2931" t="s">
        <v>54</v>
      </c>
      <c r="O2931" t="s">
        <v>12</v>
      </c>
    </row>
    <row r="2932" spans="1:22" x14ac:dyDescent="0.25">
      <c r="D2932">
        <v>3</v>
      </c>
      <c r="E2932" t="s">
        <v>10</v>
      </c>
      <c r="F2932" s="3" t="s">
        <v>1</v>
      </c>
      <c r="G2932" t="s">
        <v>2</v>
      </c>
      <c r="I2932">
        <v>10</v>
      </c>
      <c r="J2932">
        <v>0</v>
      </c>
      <c r="K2932" t="s">
        <v>1</v>
      </c>
      <c r="M2932" t="s">
        <v>403</v>
      </c>
      <c r="N2932" t="s">
        <v>53</v>
      </c>
      <c r="O2932" t="s">
        <v>12</v>
      </c>
    </row>
    <row r="2933" spans="1:22" x14ac:dyDescent="0.25">
      <c r="D2933">
        <v>4</v>
      </c>
      <c r="E2933" t="s">
        <v>10</v>
      </c>
      <c r="F2933" s="3" t="s">
        <v>69</v>
      </c>
      <c r="G2933" t="s">
        <v>6</v>
      </c>
      <c r="H2933">
        <v>255</v>
      </c>
      <c r="K2933" t="s">
        <v>69</v>
      </c>
    </row>
    <row r="2934" spans="1:22" x14ac:dyDescent="0.25">
      <c r="A2934" t="s">
        <v>915</v>
      </c>
    </row>
    <row r="2935" spans="1:22" x14ac:dyDescent="0.25">
      <c r="A2935" t="s">
        <v>916</v>
      </c>
    </row>
    <row r="2936" spans="1:22" x14ac:dyDescent="0.25">
      <c r="D2936">
        <v>1</v>
      </c>
      <c r="E2936" t="s">
        <v>10</v>
      </c>
      <c r="F2936" s="3" t="s">
        <v>3</v>
      </c>
      <c r="G2936" t="s">
        <v>2</v>
      </c>
      <c r="I2936">
        <v>10</v>
      </c>
      <c r="J2936">
        <v>0</v>
      </c>
      <c r="K2936" t="s">
        <v>3</v>
      </c>
    </row>
    <row r="2937" spans="1:22" x14ac:dyDescent="0.25">
      <c r="D2937">
        <v>2</v>
      </c>
      <c r="E2937" t="s">
        <v>10</v>
      </c>
      <c r="F2937" s="3" t="s">
        <v>9</v>
      </c>
      <c r="G2937" t="s">
        <v>6</v>
      </c>
      <c r="H2937">
        <v>255</v>
      </c>
      <c r="K2937" t="s">
        <v>9</v>
      </c>
    </row>
    <row r="2938" spans="1:22" x14ac:dyDescent="0.25">
      <c r="A2938" t="s">
        <v>917</v>
      </c>
    </row>
    <row r="2939" spans="1:22" x14ac:dyDescent="0.25">
      <c r="A2939" t="s">
        <v>918</v>
      </c>
    </row>
    <row r="2940" spans="1:22" x14ac:dyDescent="0.25">
      <c r="D2940">
        <v>1</v>
      </c>
      <c r="E2940" t="s">
        <v>10</v>
      </c>
      <c r="F2940" s="3" t="s">
        <v>3</v>
      </c>
      <c r="G2940" t="s">
        <v>2</v>
      </c>
      <c r="I2940">
        <v>10</v>
      </c>
      <c r="J2940">
        <v>0</v>
      </c>
      <c r="K2940" t="s">
        <v>0</v>
      </c>
    </row>
    <row r="2941" spans="1:22" x14ac:dyDescent="0.25">
      <c r="A2941" t="s">
        <v>919</v>
      </c>
    </row>
    <row r="2942" spans="1:22" x14ac:dyDescent="0.25">
      <c r="A2942" t="s">
        <v>920</v>
      </c>
    </row>
    <row r="2943" spans="1:22" x14ac:dyDescent="0.25">
      <c r="D2943" s="3" t="s">
        <v>3</v>
      </c>
      <c r="E2943">
        <v>1</v>
      </c>
      <c r="G2943" t="b">
        <v>1</v>
      </c>
      <c r="H2943" t="b">
        <v>0</v>
      </c>
      <c r="I2943" t="b">
        <v>1</v>
      </c>
      <c r="N2943" t="b">
        <v>0</v>
      </c>
      <c r="O2943" t="s">
        <v>0</v>
      </c>
      <c r="V2943" t="b">
        <v>0</v>
      </c>
    </row>
    <row r="2944" spans="1:22" x14ac:dyDescent="0.25">
      <c r="D2944" s="3" t="s">
        <v>183</v>
      </c>
      <c r="E2944">
        <v>2</v>
      </c>
      <c r="G2944" t="b">
        <v>1</v>
      </c>
      <c r="H2944" t="b">
        <v>0</v>
      </c>
      <c r="I2944" t="b">
        <v>1</v>
      </c>
      <c r="N2944" t="b">
        <v>0</v>
      </c>
      <c r="O2944" t="s">
        <v>200</v>
      </c>
      <c r="V2944" t="b">
        <v>0</v>
      </c>
    </row>
    <row r="2945" spans="1:22" x14ac:dyDescent="0.25">
      <c r="D2945" s="3" t="s">
        <v>69</v>
      </c>
      <c r="E2945">
        <v>3</v>
      </c>
      <c r="G2945" t="b">
        <v>1</v>
      </c>
      <c r="H2945" t="b">
        <v>0</v>
      </c>
      <c r="I2945" t="b">
        <v>1</v>
      </c>
      <c r="N2945" t="b">
        <v>0</v>
      </c>
      <c r="O2945" t="s">
        <v>202</v>
      </c>
      <c r="V2945" t="b">
        <v>0</v>
      </c>
    </row>
    <row r="2946" spans="1:22" x14ac:dyDescent="0.25">
      <c r="D2946" s="3" t="s">
        <v>68</v>
      </c>
      <c r="E2946">
        <v>4</v>
      </c>
      <c r="G2946" t="b">
        <v>1</v>
      </c>
      <c r="H2946" t="b">
        <v>0</v>
      </c>
      <c r="I2946" t="b">
        <v>1</v>
      </c>
      <c r="N2946" t="b">
        <v>0</v>
      </c>
      <c r="O2946" t="s">
        <v>167</v>
      </c>
      <c r="V2946" t="b">
        <v>0</v>
      </c>
    </row>
    <row r="2947" spans="1:22" x14ac:dyDescent="0.25">
      <c r="D2947" s="3" t="s">
        <v>70</v>
      </c>
      <c r="E2947">
        <v>5</v>
      </c>
      <c r="G2947" t="b">
        <v>1</v>
      </c>
      <c r="H2947" t="b">
        <v>0</v>
      </c>
      <c r="I2947" t="b">
        <v>1</v>
      </c>
      <c r="N2947" t="b">
        <v>0</v>
      </c>
      <c r="O2947" t="s">
        <v>99</v>
      </c>
      <c r="V2947" t="b">
        <v>0</v>
      </c>
    </row>
    <row r="2948" spans="1:22" x14ac:dyDescent="0.25">
      <c r="D2948" s="3" t="s">
        <v>224</v>
      </c>
      <c r="E2948">
        <v>6</v>
      </c>
      <c r="G2948" t="b">
        <v>1</v>
      </c>
      <c r="H2948" t="b">
        <v>0</v>
      </c>
      <c r="I2948" t="b">
        <v>1</v>
      </c>
      <c r="N2948" t="b">
        <v>0</v>
      </c>
      <c r="O2948" t="s">
        <v>228</v>
      </c>
      <c r="V2948" t="b">
        <v>0</v>
      </c>
    </row>
    <row r="2949" spans="1:22" x14ac:dyDescent="0.25">
      <c r="A2949" t="s">
        <v>921</v>
      </c>
    </row>
    <row r="2950" spans="1:22" x14ac:dyDescent="0.25">
      <c r="A2950" t="s">
        <v>922</v>
      </c>
    </row>
    <row r="2951" spans="1:22" x14ac:dyDescent="0.25">
      <c r="D2951" s="3" t="s">
        <v>3</v>
      </c>
      <c r="E2951">
        <v>1</v>
      </c>
      <c r="G2951" t="b">
        <v>0</v>
      </c>
      <c r="H2951" t="b">
        <v>1</v>
      </c>
      <c r="I2951" t="b">
        <v>0</v>
      </c>
      <c r="J2951" t="s">
        <v>2</v>
      </c>
      <c r="L2951">
        <v>10</v>
      </c>
      <c r="M2951">
        <v>0</v>
      </c>
      <c r="N2951" t="b">
        <v>1</v>
      </c>
      <c r="O2951" t="s">
        <v>3</v>
      </c>
      <c r="V2951" t="b">
        <v>0</v>
      </c>
    </row>
    <row r="2952" spans="1:22" x14ac:dyDescent="0.25">
      <c r="D2952" s="3" t="s">
        <v>71</v>
      </c>
      <c r="E2952">
        <v>2</v>
      </c>
      <c r="G2952" t="b">
        <v>0</v>
      </c>
      <c r="H2952" t="b">
        <v>0</v>
      </c>
      <c r="I2952" t="b">
        <v>0</v>
      </c>
      <c r="J2952" t="s">
        <v>2</v>
      </c>
      <c r="L2952">
        <v>10</v>
      </c>
      <c r="M2952">
        <v>0</v>
      </c>
      <c r="N2952" t="b">
        <v>0</v>
      </c>
      <c r="O2952" t="s">
        <v>71</v>
      </c>
      <c r="V2952" t="b">
        <v>0</v>
      </c>
    </row>
    <row r="2953" spans="1:22" x14ac:dyDescent="0.25">
      <c r="D2953" s="3" t="s">
        <v>241</v>
      </c>
      <c r="E2953">
        <v>3</v>
      </c>
      <c r="G2953" t="b">
        <v>0</v>
      </c>
      <c r="H2953" t="b">
        <v>0</v>
      </c>
      <c r="I2953" t="b">
        <v>0</v>
      </c>
      <c r="J2953" t="s">
        <v>2</v>
      </c>
      <c r="L2953">
        <v>10</v>
      </c>
      <c r="M2953">
        <v>0</v>
      </c>
      <c r="N2953" t="b">
        <v>0</v>
      </c>
      <c r="O2953" t="s">
        <v>241</v>
      </c>
      <c r="V2953" t="b">
        <v>0</v>
      </c>
    </row>
    <row r="2954" spans="1:22" x14ac:dyDescent="0.25">
      <c r="D2954" s="3" t="s">
        <v>68</v>
      </c>
      <c r="E2954">
        <v>4</v>
      </c>
      <c r="G2954" t="b">
        <v>1</v>
      </c>
      <c r="H2954" t="b">
        <v>0</v>
      </c>
      <c r="I2954" t="b">
        <v>0</v>
      </c>
      <c r="J2954" t="s">
        <v>7</v>
      </c>
      <c r="L2954">
        <v>53</v>
      </c>
      <c r="N2954" t="b">
        <v>0</v>
      </c>
      <c r="O2954" t="s">
        <v>68</v>
      </c>
      <c r="V2954" t="b">
        <v>0</v>
      </c>
    </row>
    <row r="2955" spans="1:22" x14ac:dyDescent="0.25">
      <c r="D2955" s="3" t="s">
        <v>70</v>
      </c>
      <c r="E2955">
        <v>5</v>
      </c>
      <c r="G2955" t="b">
        <v>1</v>
      </c>
      <c r="H2955" t="b">
        <v>0</v>
      </c>
      <c r="I2955" t="b">
        <v>0</v>
      </c>
      <c r="J2955" t="s">
        <v>7</v>
      </c>
      <c r="L2955">
        <v>53</v>
      </c>
      <c r="N2955" t="b">
        <v>0</v>
      </c>
      <c r="O2955" t="s">
        <v>70</v>
      </c>
      <c r="V2955" t="b">
        <v>0</v>
      </c>
    </row>
    <row r="2956" spans="1:22" x14ac:dyDescent="0.25">
      <c r="D2956" s="3" t="s">
        <v>224</v>
      </c>
      <c r="E2956">
        <v>6</v>
      </c>
      <c r="G2956" t="b">
        <v>1</v>
      </c>
      <c r="H2956" t="b">
        <v>0</v>
      </c>
      <c r="I2956" t="b">
        <v>0</v>
      </c>
      <c r="J2956" t="s">
        <v>7</v>
      </c>
      <c r="L2956">
        <v>53</v>
      </c>
      <c r="N2956" t="b">
        <v>0</v>
      </c>
      <c r="O2956" t="s">
        <v>224</v>
      </c>
      <c r="V2956" t="b">
        <v>0</v>
      </c>
    </row>
    <row r="2957" spans="1:22" x14ac:dyDescent="0.25">
      <c r="D2957" s="3" t="s">
        <v>184</v>
      </c>
      <c r="E2957">
        <v>7</v>
      </c>
      <c r="G2957" t="b">
        <v>1</v>
      </c>
      <c r="H2957" t="b">
        <v>0</v>
      </c>
      <c r="I2957" t="b">
        <v>0</v>
      </c>
      <c r="J2957" t="s">
        <v>7</v>
      </c>
      <c r="L2957">
        <v>53</v>
      </c>
      <c r="N2957" t="b">
        <v>0</v>
      </c>
      <c r="O2957" t="s">
        <v>184</v>
      </c>
      <c r="V2957" t="b">
        <v>0</v>
      </c>
    </row>
    <row r="2958" spans="1:22" x14ac:dyDescent="0.25">
      <c r="D2958" s="3" t="s">
        <v>67</v>
      </c>
      <c r="E2958">
        <v>8</v>
      </c>
      <c r="G2958" t="b">
        <v>1</v>
      </c>
      <c r="H2958" t="b">
        <v>0</v>
      </c>
      <c r="I2958" t="b">
        <v>0</v>
      </c>
      <c r="J2958" t="s">
        <v>7</v>
      </c>
      <c r="L2958">
        <v>53</v>
      </c>
      <c r="N2958" t="b">
        <v>0</v>
      </c>
      <c r="O2958" t="s">
        <v>67</v>
      </c>
      <c r="V2958" t="b">
        <v>0</v>
      </c>
    </row>
    <row r="2959" spans="1:22" x14ac:dyDescent="0.25">
      <c r="D2959" s="3" t="s">
        <v>121</v>
      </c>
      <c r="E2959">
        <v>9</v>
      </c>
      <c r="G2959" t="b">
        <v>1</v>
      </c>
      <c r="H2959" t="b">
        <v>0</v>
      </c>
      <c r="I2959" t="b">
        <v>0</v>
      </c>
      <c r="J2959" t="s">
        <v>7</v>
      </c>
      <c r="L2959">
        <v>53</v>
      </c>
      <c r="N2959" t="b">
        <v>0</v>
      </c>
      <c r="O2959" t="s">
        <v>121</v>
      </c>
      <c r="V2959" t="b">
        <v>0</v>
      </c>
    </row>
    <row r="2960" spans="1:22" x14ac:dyDescent="0.25">
      <c r="A2960" t="s">
        <v>923</v>
      </c>
    </row>
    <row r="2961" spans="1:23" x14ac:dyDescent="0.25">
      <c r="A2961" t="s">
        <v>1048</v>
      </c>
    </row>
    <row r="2962" spans="1:23" x14ac:dyDescent="0.25">
      <c r="A2962" t="s">
        <v>1044</v>
      </c>
      <c r="B2962" t="s">
        <v>403</v>
      </c>
      <c r="C2962" t="s">
        <v>1049</v>
      </c>
      <c r="D2962" s="3" t="s">
        <v>153</v>
      </c>
      <c r="E2962" t="s">
        <v>147</v>
      </c>
      <c r="F2962" t="s">
        <v>399</v>
      </c>
      <c r="H2962" t="s">
        <v>399</v>
      </c>
      <c r="J2962" t="s">
        <v>17</v>
      </c>
      <c r="N2962" t="s">
        <v>1046</v>
      </c>
      <c r="O2962" t="s">
        <v>399</v>
      </c>
    </row>
    <row r="2963" spans="1:23" x14ac:dyDescent="0.25">
      <c r="A2963" t="s">
        <v>1044</v>
      </c>
      <c r="B2963" t="s">
        <v>403</v>
      </c>
      <c r="C2963" t="s">
        <v>1049</v>
      </c>
      <c r="D2963" s="3" t="s">
        <v>154</v>
      </c>
      <c r="E2963" t="s">
        <v>147</v>
      </c>
      <c r="F2963" t="s">
        <v>395</v>
      </c>
      <c r="H2963" t="s">
        <v>395</v>
      </c>
      <c r="J2963" t="s">
        <v>17</v>
      </c>
      <c r="N2963" t="s">
        <v>1047</v>
      </c>
      <c r="O2963" t="s">
        <v>395</v>
      </c>
    </row>
    <row r="2964" spans="1:23" x14ac:dyDescent="0.25">
      <c r="A2964" t="s">
        <v>1050</v>
      </c>
    </row>
    <row r="2965" spans="1:23" x14ac:dyDescent="0.25">
      <c r="A2965" t="s">
        <v>1052</v>
      </c>
    </row>
    <row r="2966" spans="1:23" x14ac:dyDescent="0.25">
      <c r="D2966" s="3" t="s">
        <v>3</v>
      </c>
      <c r="E2966">
        <v>1</v>
      </c>
      <c r="G2966" t="b">
        <v>0</v>
      </c>
      <c r="H2966" t="b">
        <v>1</v>
      </c>
      <c r="I2966" t="b">
        <v>0</v>
      </c>
      <c r="J2966" t="s">
        <v>2</v>
      </c>
      <c r="L2966">
        <v>10</v>
      </c>
      <c r="M2966">
        <v>0</v>
      </c>
      <c r="N2966" t="b">
        <v>1</v>
      </c>
      <c r="O2966" t="s">
        <v>0</v>
      </c>
      <c r="V2966" t="b">
        <v>0</v>
      </c>
      <c r="W2966" t="b">
        <v>1</v>
      </c>
    </row>
    <row r="2967" spans="1:23" x14ac:dyDescent="0.25">
      <c r="D2967" s="3" t="s">
        <v>112</v>
      </c>
      <c r="E2967">
        <v>2</v>
      </c>
      <c r="G2967" t="b">
        <v>0</v>
      </c>
      <c r="H2967" t="b">
        <v>0</v>
      </c>
      <c r="I2967" t="b">
        <v>0</v>
      </c>
      <c r="J2967" t="s">
        <v>113</v>
      </c>
      <c r="L2967">
        <v>0</v>
      </c>
      <c r="N2967" t="b">
        <v>0</v>
      </c>
      <c r="O2967" t="s">
        <v>225</v>
      </c>
      <c r="V2967" t="b">
        <v>0</v>
      </c>
      <c r="W2967" t="b">
        <v>1</v>
      </c>
    </row>
    <row r="2968" spans="1:23" x14ac:dyDescent="0.25">
      <c r="D2968" s="3" t="s">
        <v>115</v>
      </c>
      <c r="E2968">
        <v>3</v>
      </c>
      <c r="G2968" t="b">
        <v>1</v>
      </c>
      <c r="H2968" t="b">
        <v>0</v>
      </c>
      <c r="I2968" t="b">
        <v>0</v>
      </c>
      <c r="J2968" t="s">
        <v>6</v>
      </c>
      <c r="K2968">
        <v>50</v>
      </c>
      <c r="N2968" t="b">
        <v>0</v>
      </c>
      <c r="O2968" t="s">
        <v>226</v>
      </c>
      <c r="V2968" t="b">
        <v>0</v>
      </c>
      <c r="W2968" t="b">
        <v>1</v>
      </c>
    </row>
    <row r="2969" spans="1:23" x14ac:dyDescent="0.25">
      <c r="D2969" s="3" t="s">
        <v>192</v>
      </c>
      <c r="E2969">
        <v>4</v>
      </c>
      <c r="G2969" t="b">
        <v>1</v>
      </c>
      <c r="H2969" t="b">
        <v>0</v>
      </c>
      <c r="I2969" t="b">
        <v>0</v>
      </c>
      <c r="J2969" t="s">
        <v>113</v>
      </c>
      <c r="L2969">
        <v>0</v>
      </c>
      <c r="N2969" t="b">
        <v>0</v>
      </c>
      <c r="O2969" t="s">
        <v>197</v>
      </c>
      <c r="V2969" t="b">
        <v>0</v>
      </c>
      <c r="W2969" t="b">
        <v>1</v>
      </c>
    </row>
    <row r="2970" spans="1:23" x14ac:dyDescent="0.25">
      <c r="D2970" s="3" t="s">
        <v>193</v>
      </c>
      <c r="E2970">
        <v>5</v>
      </c>
      <c r="G2970" t="b">
        <v>1</v>
      </c>
      <c r="H2970" t="b">
        <v>0</v>
      </c>
      <c r="I2970" t="b">
        <v>0</v>
      </c>
      <c r="J2970" t="s">
        <v>113</v>
      </c>
      <c r="L2970">
        <v>0</v>
      </c>
      <c r="N2970" t="b">
        <v>0</v>
      </c>
      <c r="O2970" t="s">
        <v>198</v>
      </c>
      <c r="V2970" t="b">
        <v>0</v>
      </c>
      <c r="W2970" t="b">
        <v>1</v>
      </c>
    </row>
    <row r="2971" spans="1:23" x14ac:dyDescent="0.25">
      <c r="D2971" s="3" t="s">
        <v>194</v>
      </c>
      <c r="E2971">
        <v>6</v>
      </c>
      <c r="G2971" t="b">
        <v>1</v>
      </c>
      <c r="H2971" t="b">
        <v>0</v>
      </c>
      <c r="I2971" t="b">
        <v>0</v>
      </c>
      <c r="J2971" t="s">
        <v>113</v>
      </c>
      <c r="L2971">
        <v>0</v>
      </c>
      <c r="N2971" t="b">
        <v>0</v>
      </c>
      <c r="O2971" t="s">
        <v>199</v>
      </c>
      <c r="V2971" t="b">
        <v>0</v>
      </c>
      <c r="W2971" t="b">
        <v>1</v>
      </c>
    </row>
    <row r="2972" spans="1:23" x14ac:dyDescent="0.25">
      <c r="D2972" s="3" t="s">
        <v>240</v>
      </c>
      <c r="E2972">
        <v>7</v>
      </c>
      <c r="G2972" t="b">
        <v>1</v>
      </c>
      <c r="H2972" t="b">
        <v>0</v>
      </c>
      <c r="I2972" t="b">
        <v>0</v>
      </c>
      <c r="J2972" t="s">
        <v>6</v>
      </c>
      <c r="K2972">
        <v>20</v>
      </c>
      <c r="N2972" t="b">
        <v>0</v>
      </c>
      <c r="O2972" t="s">
        <v>163</v>
      </c>
      <c r="V2972" t="b">
        <v>0</v>
      </c>
      <c r="W2972" t="b">
        <v>1</v>
      </c>
    </row>
    <row r="2973" spans="1:23" x14ac:dyDescent="0.25">
      <c r="D2973" s="3" t="s">
        <v>121</v>
      </c>
      <c r="E2973">
        <v>8</v>
      </c>
      <c r="G2973" t="b">
        <v>1</v>
      </c>
      <c r="H2973" t="b">
        <v>0</v>
      </c>
      <c r="I2973" t="b">
        <v>1</v>
      </c>
      <c r="N2973" t="b">
        <v>0</v>
      </c>
      <c r="O2973" t="s">
        <v>296</v>
      </c>
      <c r="V2973" t="b">
        <v>0</v>
      </c>
      <c r="W2973" t="b">
        <v>1</v>
      </c>
    </row>
    <row r="2974" spans="1:23" x14ac:dyDescent="0.25">
      <c r="D2974" s="3" t="s">
        <v>223</v>
      </c>
      <c r="E2974">
        <v>9</v>
      </c>
      <c r="G2974" t="b">
        <v>1</v>
      </c>
      <c r="H2974" t="b">
        <v>0</v>
      </c>
      <c r="I2974" t="b">
        <v>1</v>
      </c>
      <c r="N2974" t="b">
        <v>0</v>
      </c>
      <c r="O2974" t="s">
        <v>227</v>
      </c>
      <c r="V2974" t="b">
        <v>0</v>
      </c>
      <c r="W2974" t="b">
        <v>1</v>
      </c>
    </row>
    <row r="2975" spans="1:23" x14ac:dyDescent="0.25">
      <c r="D2975" s="3" t="s">
        <v>68</v>
      </c>
      <c r="E2975">
        <v>10</v>
      </c>
      <c r="G2975" t="b">
        <v>1</v>
      </c>
      <c r="H2975" t="b">
        <v>0</v>
      </c>
      <c r="I2975" t="b">
        <v>1</v>
      </c>
      <c r="N2975" t="b">
        <v>0</v>
      </c>
      <c r="O2975" t="s">
        <v>167</v>
      </c>
      <c r="V2975" t="b">
        <v>0</v>
      </c>
      <c r="W2975" t="b">
        <v>1</v>
      </c>
    </row>
    <row r="2976" spans="1:23" x14ac:dyDescent="0.25">
      <c r="D2976" s="3" t="s">
        <v>224</v>
      </c>
      <c r="E2976">
        <v>11</v>
      </c>
      <c r="G2976" t="b">
        <v>1</v>
      </c>
      <c r="H2976" t="b">
        <v>0</v>
      </c>
      <c r="I2976" t="b">
        <v>1</v>
      </c>
      <c r="N2976" t="b">
        <v>0</v>
      </c>
      <c r="O2976" t="s">
        <v>228</v>
      </c>
      <c r="V2976" t="b">
        <v>0</v>
      </c>
      <c r="W2976" t="b">
        <v>1</v>
      </c>
    </row>
    <row r="2977" spans="1:23" x14ac:dyDescent="0.25">
      <c r="D2977" s="3" t="s">
        <v>184</v>
      </c>
      <c r="E2977">
        <v>12</v>
      </c>
      <c r="G2977" t="b">
        <v>1</v>
      </c>
      <c r="H2977" t="b">
        <v>0</v>
      </c>
      <c r="I2977" t="b">
        <v>1</v>
      </c>
      <c r="N2977" t="b">
        <v>0</v>
      </c>
      <c r="O2977" t="s">
        <v>210</v>
      </c>
      <c r="V2977" t="b">
        <v>0</v>
      </c>
      <c r="W2977" t="b">
        <v>1</v>
      </c>
    </row>
    <row r="2978" spans="1:23" x14ac:dyDescent="0.25">
      <c r="D2978" s="3" t="s">
        <v>67</v>
      </c>
      <c r="E2978">
        <v>13</v>
      </c>
      <c r="G2978" t="b">
        <v>1</v>
      </c>
      <c r="H2978" t="b">
        <v>0</v>
      </c>
      <c r="I2978" t="b">
        <v>1</v>
      </c>
      <c r="N2978" t="b">
        <v>0</v>
      </c>
      <c r="O2978" t="s">
        <v>166</v>
      </c>
      <c r="V2978" t="b">
        <v>0</v>
      </c>
      <c r="W2978" t="b">
        <v>1</v>
      </c>
    </row>
    <row r="2979" spans="1:23" x14ac:dyDescent="0.25">
      <c r="A2979" t="s">
        <v>1053</v>
      </c>
    </row>
    <row r="2980" spans="1:23" x14ac:dyDescent="0.25">
      <c r="A2980" t="s">
        <v>1054</v>
      </c>
    </row>
    <row r="2981" spans="1:23" x14ac:dyDescent="0.25">
      <c r="D2981">
        <v>1</v>
      </c>
      <c r="E2981" t="s">
        <v>10</v>
      </c>
      <c r="F2981" s="3" t="s">
        <v>3</v>
      </c>
      <c r="G2981" t="s">
        <v>2</v>
      </c>
      <c r="I2981">
        <v>10</v>
      </c>
      <c r="J2981">
        <v>0</v>
      </c>
      <c r="K2981" t="s">
        <v>0</v>
      </c>
      <c r="M2981" t="s">
        <v>403</v>
      </c>
      <c r="N2981" t="s">
        <v>1049</v>
      </c>
      <c r="O2981" t="s">
        <v>17</v>
      </c>
      <c r="P2981" t="s">
        <v>1164</v>
      </c>
      <c r="R2981" t="s">
        <v>424</v>
      </c>
      <c r="S2981" t="b">
        <v>1</v>
      </c>
    </row>
    <row r="2982" spans="1:23" x14ac:dyDescent="0.25">
      <c r="A2982" t="s">
        <v>1055</v>
      </c>
    </row>
    <row r="2983" spans="1:23" x14ac:dyDescent="0.25">
      <c r="A2983" t="s">
        <v>1056</v>
      </c>
    </row>
    <row r="2984" spans="1:23" x14ac:dyDescent="0.25">
      <c r="D2984" s="3" t="s">
        <v>3</v>
      </c>
      <c r="E2984">
        <v>1</v>
      </c>
      <c r="G2984" t="b">
        <v>0</v>
      </c>
      <c r="H2984" t="b">
        <v>1</v>
      </c>
      <c r="I2984" t="b">
        <v>0</v>
      </c>
      <c r="J2984" t="s">
        <v>2</v>
      </c>
      <c r="L2984">
        <v>10</v>
      </c>
      <c r="M2984">
        <v>0</v>
      </c>
      <c r="N2984" t="b">
        <v>1</v>
      </c>
      <c r="O2984" t="s">
        <v>3</v>
      </c>
      <c r="V2984" t="b">
        <v>0</v>
      </c>
      <c r="W2984" t="b">
        <v>1</v>
      </c>
    </row>
    <row r="2985" spans="1:23" x14ac:dyDescent="0.25">
      <c r="D2985" s="3" t="s">
        <v>9</v>
      </c>
      <c r="E2985">
        <v>2</v>
      </c>
      <c r="G2985" t="b">
        <v>1</v>
      </c>
      <c r="H2985" t="b">
        <v>0</v>
      </c>
      <c r="I2985" t="b">
        <v>1</v>
      </c>
      <c r="N2985" t="b">
        <v>0</v>
      </c>
      <c r="O2985" t="s">
        <v>9</v>
      </c>
      <c r="V2985" t="b">
        <v>0</v>
      </c>
      <c r="W2985" t="b">
        <v>1</v>
      </c>
    </row>
    <row r="2986" spans="1:23" x14ac:dyDescent="0.25">
      <c r="A2986" t="s">
        <v>1057</v>
      </c>
    </row>
    <row r="2987" spans="1:23" x14ac:dyDescent="0.25">
      <c r="A2987" t="s">
        <v>1058</v>
      </c>
    </row>
    <row r="2988" spans="1:23" x14ac:dyDescent="0.25">
      <c r="D2988">
        <v>1</v>
      </c>
      <c r="E2988" t="s">
        <v>10</v>
      </c>
      <c r="F2988" s="3" t="s">
        <v>71</v>
      </c>
      <c r="G2988" t="s">
        <v>2</v>
      </c>
      <c r="I2988">
        <v>10</v>
      </c>
      <c r="J2988">
        <v>0</v>
      </c>
      <c r="K2988" t="s">
        <v>71</v>
      </c>
      <c r="S2988" t="b">
        <v>1</v>
      </c>
    </row>
    <row r="2989" spans="1:23" x14ac:dyDescent="0.25">
      <c r="A2989" t="s">
        <v>1059</v>
      </c>
    </row>
    <row r="2990" spans="1:23" x14ac:dyDescent="0.25">
      <c r="A2990" t="s">
        <v>1060</v>
      </c>
    </row>
    <row r="2991" spans="1:23" x14ac:dyDescent="0.25">
      <c r="D2991">
        <v>1</v>
      </c>
      <c r="E2991" t="s">
        <v>10</v>
      </c>
      <c r="F2991" s="3" t="s">
        <v>71</v>
      </c>
      <c r="G2991" t="s">
        <v>2</v>
      </c>
      <c r="I2991">
        <v>10</v>
      </c>
      <c r="J2991">
        <v>0</v>
      </c>
      <c r="K2991" t="s">
        <v>71</v>
      </c>
      <c r="S2991" t="b">
        <v>1</v>
      </c>
    </row>
    <row r="2992" spans="1:23" x14ac:dyDescent="0.25">
      <c r="A2992" t="s">
        <v>1061</v>
      </c>
    </row>
    <row r="2993" spans="1:23" x14ac:dyDescent="0.25">
      <c r="A2993" t="s">
        <v>1062</v>
      </c>
    </row>
    <row r="2994" spans="1:23" x14ac:dyDescent="0.25">
      <c r="D2994" s="3" t="s">
        <v>1063</v>
      </c>
      <c r="E2994">
        <v>1</v>
      </c>
      <c r="G2994" t="b">
        <v>1</v>
      </c>
      <c r="H2994" t="b">
        <v>0</v>
      </c>
      <c r="I2994" t="b">
        <v>1</v>
      </c>
      <c r="N2994" t="b">
        <v>0</v>
      </c>
      <c r="O2994" t="s">
        <v>1063</v>
      </c>
      <c r="V2994" t="b">
        <v>0</v>
      </c>
      <c r="W2994" t="b">
        <v>1</v>
      </c>
    </row>
    <row r="2995" spans="1:23" x14ac:dyDescent="0.25">
      <c r="A2995" t="s">
        <v>1064</v>
      </c>
    </row>
    <row r="2996" spans="1:23" x14ac:dyDescent="0.25">
      <c r="A2996" t="s">
        <v>1065</v>
      </c>
    </row>
    <row r="2997" spans="1:23" x14ac:dyDescent="0.25">
      <c r="D2997">
        <v>1</v>
      </c>
      <c r="E2997" t="s">
        <v>10</v>
      </c>
      <c r="F2997" s="3" t="s">
        <v>71</v>
      </c>
      <c r="G2997" t="s">
        <v>2</v>
      </c>
      <c r="I2997">
        <v>10</v>
      </c>
      <c r="J2997">
        <v>0</v>
      </c>
      <c r="K2997" t="s">
        <v>71</v>
      </c>
      <c r="S2997" t="b">
        <v>1</v>
      </c>
    </row>
    <row r="2998" spans="1:23" x14ac:dyDescent="0.25">
      <c r="D2998">
        <v>2</v>
      </c>
      <c r="E2998" t="s">
        <v>10</v>
      </c>
      <c r="F2998" s="3" t="s">
        <v>180</v>
      </c>
      <c r="G2998" t="s">
        <v>2</v>
      </c>
      <c r="I2998">
        <v>10</v>
      </c>
      <c r="J2998">
        <v>0</v>
      </c>
      <c r="K2998" t="s">
        <v>180</v>
      </c>
      <c r="S2998" t="b">
        <v>1</v>
      </c>
    </row>
    <row r="2999" spans="1:23" x14ac:dyDescent="0.25">
      <c r="A2999" t="s">
        <v>1066</v>
      </c>
    </row>
    <row r="3000" spans="1:23" x14ac:dyDescent="0.25">
      <c r="A3000" t="s">
        <v>1067</v>
      </c>
    </row>
    <row r="3001" spans="1:23" x14ac:dyDescent="0.25">
      <c r="D3001">
        <v>1</v>
      </c>
      <c r="E3001" t="s">
        <v>10</v>
      </c>
      <c r="F3001" s="3" t="s">
        <v>3</v>
      </c>
      <c r="G3001" t="s">
        <v>2</v>
      </c>
      <c r="I3001">
        <v>10</v>
      </c>
      <c r="J3001">
        <v>0</v>
      </c>
      <c r="K3001" t="s">
        <v>3</v>
      </c>
      <c r="S3001" t="b">
        <v>1</v>
      </c>
    </row>
    <row r="3002" spans="1:23" x14ac:dyDescent="0.25">
      <c r="D3002">
        <v>2</v>
      </c>
      <c r="E3002" t="s">
        <v>10</v>
      </c>
      <c r="F3002" s="3" t="s">
        <v>13</v>
      </c>
      <c r="G3002" t="s">
        <v>6</v>
      </c>
      <c r="H3002">
        <v>255</v>
      </c>
      <c r="K3002" t="s">
        <v>13</v>
      </c>
      <c r="S3002" t="b">
        <v>1</v>
      </c>
    </row>
    <row r="3003" spans="1:23" x14ac:dyDescent="0.25">
      <c r="D3003">
        <v>3</v>
      </c>
      <c r="E3003" t="s">
        <v>10</v>
      </c>
      <c r="F3003" s="3" t="s">
        <v>14</v>
      </c>
      <c r="G3003" t="s">
        <v>6</v>
      </c>
      <c r="H3003">
        <v>255</v>
      </c>
      <c r="K3003" t="s">
        <v>14</v>
      </c>
      <c r="S3003" t="b">
        <v>1</v>
      </c>
    </row>
    <row r="3004" spans="1:23" x14ac:dyDescent="0.25">
      <c r="D3004">
        <v>4</v>
      </c>
      <c r="E3004" t="s">
        <v>10</v>
      </c>
      <c r="F3004" s="3" t="s">
        <v>15</v>
      </c>
      <c r="G3004" t="s">
        <v>7</v>
      </c>
      <c r="I3004">
        <v>53</v>
      </c>
      <c r="K3004" t="s">
        <v>15</v>
      </c>
      <c r="S3004" t="b">
        <v>1</v>
      </c>
    </row>
    <row r="3005" spans="1:23" x14ac:dyDescent="0.25">
      <c r="D3005">
        <v>5</v>
      </c>
      <c r="E3005" t="s">
        <v>10</v>
      </c>
      <c r="F3005" s="3" t="s">
        <v>156</v>
      </c>
      <c r="G3005" t="s">
        <v>157</v>
      </c>
      <c r="I3005">
        <v>3</v>
      </c>
      <c r="K3005" t="s">
        <v>156</v>
      </c>
      <c r="S3005" t="b">
        <v>1</v>
      </c>
    </row>
    <row r="3006" spans="1:23" x14ac:dyDescent="0.25">
      <c r="A3006" t="s">
        <v>1068</v>
      </c>
    </row>
    <row r="3007" spans="1:23" x14ac:dyDescent="0.25">
      <c r="A3007" t="s">
        <v>1069</v>
      </c>
    </row>
    <row r="3008" spans="1:23" x14ac:dyDescent="0.25">
      <c r="D3008" s="3" t="s">
        <v>3</v>
      </c>
      <c r="E3008">
        <v>1</v>
      </c>
      <c r="G3008" t="b">
        <v>1</v>
      </c>
      <c r="H3008" t="b">
        <v>0</v>
      </c>
      <c r="I3008" t="b">
        <v>1</v>
      </c>
      <c r="N3008" t="b">
        <v>0</v>
      </c>
      <c r="O3008" t="s">
        <v>3</v>
      </c>
      <c r="V3008" t="b">
        <v>0</v>
      </c>
      <c r="W3008" t="b">
        <v>1</v>
      </c>
    </row>
    <row r="3009" spans="1:23" x14ac:dyDescent="0.25">
      <c r="D3009" s="3" t="s">
        <v>9</v>
      </c>
      <c r="E3009">
        <v>2</v>
      </c>
      <c r="G3009" t="b">
        <v>1</v>
      </c>
      <c r="H3009" t="b">
        <v>0</v>
      </c>
      <c r="I3009" t="b">
        <v>1</v>
      </c>
      <c r="N3009" t="b">
        <v>0</v>
      </c>
      <c r="O3009" t="s">
        <v>9</v>
      </c>
      <c r="V3009" t="b">
        <v>0</v>
      </c>
      <c r="W3009" t="b">
        <v>1</v>
      </c>
    </row>
    <row r="3010" spans="1:23" x14ac:dyDescent="0.25">
      <c r="A3010" t="s">
        <v>1070</v>
      </c>
    </row>
    <row r="3011" spans="1:23" x14ac:dyDescent="0.25">
      <c r="A3011" t="s">
        <v>1071</v>
      </c>
    </row>
    <row r="3012" spans="1:23" x14ac:dyDescent="0.25">
      <c r="D3012" s="3" t="s">
        <v>3</v>
      </c>
      <c r="E3012">
        <v>1</v>
      </c>
      <c r="G3012" t="b">
        <v>0</v>
      </c>
      <c r="H3012" t="b">
        <v>1</v>
      </c>
      <c r="I3012" t="b">
        <v>0</v>
      </c>
      <c r="J3012" t="s">
        <v>2</v>
      </c>
      <c r="L3012">
        <v>10</v>
      </c>
      <c r="M3012">
        <v>0</v>
      </c>
      <c r="N3012" t="b">
        <v>1</v>
      </c>
      <c r="O3012" t="s">
        <v>3</v>
      </c>
      <c r="V3012" t="b">
        <v>0</v>
      </c>
      <c r="W3012" t="b">
        <v>1</v>
      </c>
    </row>
    <row r="3013" spans="1:23" x14ac:dyDescent="0.25">
      <c r="D3013" s="3" t="s">
        <v>9</v>
      </c>
      <c r="E3013">
        <v>2</v>
      </c>
      <c r="G3013" t="b">
        <v>0</v>
      </c>
      <c r="H3013" t="b">
        <v>0</v>
      </c>
      <c r="I3013" t="b">
        <v>0</v>
      </c>
      <c r="J3013" t="s">
        <v>6</v>
      </c>
      <c r="K3013">
        <v>255</v>
      </c>
      <c r="N3013" t="b">
        <v>0</v>
      </c>
      <c r="O3013" t="s">
        <v>9</v>
      </c>
      <c r="V3013" t="b">
        <v>0</v>
      </c>
      <c r="W3013" t="b">
        <v>1</v>
      </c>
    </row>
    <row r="3014" spans="1:23" x14ac:dyDescent="0.25">
      <c r="A3014" t="s">
        <v>1072</v>
      </c>
    </row>
    <row r="3015" spans="1:23" x14ac:dyDescent="0.25">
      <c r="A3015" t="s">
        <v>1073</v>
      </c>
    </row>
    <row r="3016" spans="1:23" x14ac:dyDescent="0.25">
      <c r="D3016">
        <v>1</v>
      </c>
      <c r="E3016" t="s">
        <v>10</v>
      </c>
      <c r="F3016" s="3" t="s">
        <v>4</v>
      </c>
      <c r="G3016" t="s">
        <v>2</v>
      </c>
      <c r="I3016">
        <v>10</v>
      </c>
      <c r="J3016">
        <v>0</v>
      </c>
      <c r="K3016" t="s">
        <v>4</v>
      </c>
      <c r="M3016" t="s">
        <v>403</v>
      </c>
      <c r="N3016" t="s">
        <v>221</v>
      </c>
      <c r="O3016" t="s">
        <v>17</v>
      </c>
      <c r="P3016" t="s">
        <v>1165</v>
      </c>
      <c r="R3016" t="s">
        <v>400</v>
      </c>
      <c r="S3016" t="b">
        <v>1</v>
      </c>
    </row>
    <row r="3017" spans="1:23" x14ac:dyDescent="0.25">
      <c r="A3017" t="s">
        <v>1074</v>
      </c>
    </row>
    <row r="3018" spans="1:23" x14ac:dyDescent="0.25">
      <c r="A3018" t="s">
        <v>1075</v>
      </c>
    </row>
    <row r="3019" spans="1:23" x14ac:dyDescent="0.25">
      <c r="D3019" s="3" t="s">
        <v>3</v>
      </c>
      <c r="E3019">
        <v>1</v>
      </c>
      <c r="G3019" t="b">
        <v>0</v>
      </c>
      <c r="H3019" t="b">
        <v>1</v>
      </c>
      <c r="I3019" t="b">
        <v>0</v>
      </c>
      <c r="J3019" t="s">
        <v>2</v>
      </c>
      <c r="L3019">
        <v>10</v>
      </c>
      <c r="M3019">
        <v>0</v>
      </c>
      <c r="N3019" t="b">
        <v>1</v>
      </c>
      <c r="O3019" t="s">
        <v>3</v>
      </c>
      <c r="V3019" t="b">
        <v>0</v>
      </c>
      <c r="W3019" t="b">
        <v>1</v>
      </c>
    </row>
    <row r="3020" spans="1:23" x14ac:dyDescent="0.25">
      <c r="D3020" s="3" t="s">
        <v>235</v>
      </c>
      <c r="E3020">
        <v>2</v>
      </c>
      <c r="G3020" t="b">
        <v>0</v>
      </c>
      <c r="H3020" t="b">
        <v>0</v>
      </c>
      <c r="I3020" t="b">
        <v>0</v>
      </c>
      <c r="J3020" t="s">
        <v>6</v>
      </c>
      <c r="K3020">
        <v>255</v>
      </c>
      <c r="N3020" t="b">
        <v>0</v>
      </c>
      <c r="O3020" t="s">
        <v>235</v>
      </c>
      <c r="V3020" t="b">
        <v>0</v>
      </c>
      <c r="W3020" t="b">
        <v>1</v>
      </c>
    </row>
    <row r="3021" spans="1:23" x14ac:dyDescent="0.25">
      <c r="A3021" t="s">
        <v>1076</v>
      </c>
    </row>
    <row r="3022" spans="1:23" x14ac:dyDescent="0.25">
      <c r="A3022" t="s">
        <v>1077</v>
      </c>
    </row>
    <row r="3023" spans="1:23" x14ac:dyDescent="0.25">
      <c r="D3023">
        <v>1</v>
      </c>
      <c r="E3023" t="s">
        <v>10</v>
      </c>
      <c r="F3023" s="3" t="s">
        <v>4</v>
      </c>
      <c r="G3023" t="s">
        <v>2</v>
      </c>
      <c r="I3023">
        <v>10</v>
      </c>
      <c r="J3023">
        <v>0</v>
      </c>
      <c r="K3023" t="s">
        <v>4</v>
      </c>
      <c r="S3023" t="b">
        <v>1</v>
      </c>
    </row>
    <row r="3024" spans="1:23" x14ac:dyDescent="0.25">
      <c r="D3024">
        <v>2</v>
      </c>
      <c r="E3024" t="s">
        <v>10</v>
      </c>
      <c r="F3024" s="3" t="s">
        <v>5</v>
      </c>
      <c r="G3024" t="s">
        <v>2</v>
      </c>
      <c r="I3024">
        <v>10</v>
      </c>
      <c r="J3024">
        <v>0</v>
      </c>
      <c r="K3024" t="s">
        <v>5</v>
      </c>
      <c r="S3024" t="b">
        <v>1</v>
      </c>
    </row>
    <row r="3025" spans="1:19" x14ac:dyDescent="0.25">
      <c r="A3025" t="s">
        <v>1078</v>
      </c>
    </row>
    <row r="3026" spans="1:19" x14ac:dyDescent="0.25">
      <c r="A3026" t="s">
        <v>1079</v>
      </c>
    </row>
    <row r="3027" spans="1:19" x14ac:dyDescent="0.25">
      <c r="D3027">
        <v>1</v>
      </c>
      <c r="E3027" t="s">
        <v>10</v>
      </c>
      <c r="F3027" s="3" t="s">
        <v>3</v>
      </c>
      <c r="G3027" t="s">
        <v>2</v>
      </c>
      <c r="I3027">
        <v>10</v>
      </c>
      <c r="J3027">
        <v>0</v>
      </c>
      <c r="K3027" t="s">
        <v>3</v>
      </c>
      <c r="S3027" t="b">
        <v>1</v>
      </c>
    </row>
    <row r="3028" spans="1:19" x14ac:dyDescent="0.25">
      <c r="D3028">
        <v>2</v>
      </c>
      <c r="E3028" t="s">
        <v>10</v>
      </c>
      <c r="F3028" s="3" t="s">
        <v>13</v>
      </c>
      <c r="G3028" t="s">
        <v>6</v>
      </c>
      <c r="H3028">
        <v>255</v>
      </c>
      <c r="K3028" t="s">
        <v>13</v>
      </c>
      <c r="S3028" t="b">
        <v>1</v>
      </c>
    </row>
    <row r="3029" spans="1:19" x14ac:dyDescent="0.25">
      <c r="D3029">
        <v>3</v>
      </c>
      <c r="E3029" t="s">
        <v>10</v>
      </c>
      <c r="F3029" s="3" t="s">
        <v>14</v>
      </c>
      <c r="G3029" t="s">
        <v>6</v>
      </c>
      <c r="H3029">
        <v>255</v>
      </c>
      <c r="K3029" t="s">
        <v>14</v>
      </c>
      <c r="S3029" t="b">
        <v>1</v>
      </c>
    </row>
    <row r="3030" spans="1:19" x14ac:dyDescent="0.25">
      <c r="D3030">
        <v>4</v>
      </c>
      <c r="E3030" t="s">
        <v>10</v>
      </c>
      <c r="F3030" s="3" t="s">
        <v>15</v>
      </c>
      <c r="G3030" t="s">
        <v>7</v>
      </c>
      <c r="I3030">
        <v>53</v>
      </c>
      <c r="K3030" t="s">
        <v>15</v>
      </c>
      <c r="S3030" t="b">
        <v>1</v>
      </c>
    </row>
    <row r="3031" spans="1:19" x14ac:dyDescent="0.25">
      <c r="D3031">
        <v>5</v>
      </c>
      <c r="E3031" t="s">
        <v>10</v>
      </c>
      <c r="F3031" s="3" t="s">
        <v>71</v>
      </c>
      <c r="G3031" t="s">
        <v>2</v>
      </c>
      <c r="I3031">
        <v>10</v>
      </c>
      <c r="J3031">
        <v>0</v>
      </c>
      <c r="K3031" t="s">
        <v>71</v>
      </c>
      <c r="S3031" t="b">
        <v>1</v>
      </c>
    </row>
    <row r="3032" spans="1:19" x14ac:dyDescent="0.25">
      <c r="D3032">
        <v>6</v>
      </c>
      <c r="E3032" t="s">
        <v>10</v>
      </c>
      <c r="F3032" s="3" t="s">
        <v>68</v>
      </c>
      <c r="G3032" t="s">
        <v>7</v>
      </c>
      <c r="I3032">
        <v>53</v>
      </c>
      <c r="K3032" t="s">
        <v>68</v>
      </c>
      <c r="S3032" t="b">
        <v>1</v>
      </c>
    </row>
    <row r="3033" spans="1:19" x14ac:dyDescent="0.25">
      <c r="D3033">
        <v>7</v>
      </c>
      <c r="E3033" t="s">
        <v>10</v>
      </c>
      <c r="F3033" s="3" t="s">
        <v>70</v>
      </c>
      <c r="G3033" t="s">
        <v>7</v>
      </c>
      <c r="I3033">
        <v>53</v>
      </c>
      <c r="K3033" t="s">
        <v>70</v>
      </c>
      <c r="S3033" t="b">
        <v>1</v>
      </c>
    </row>
    <row r="3034" spans="1:19" x14ac:dyDescent="0.25">
      <c r="A3034" t="s">
        <v>1080</v>
      </c>
    </row>
    <row r="3035" spans="1:19" x14ac:dyDescent="0.25">
      <c r="A3035" t="s">
        <v>1087</v>
      </c>
    </row>
    <row r="3036" spans="1:19" x14ac:dyDescent="0.25">
      <c r="D3036">
        <v>1</v>
      </c>
      <c r="E3036" t="s">
        <v>10</v>
      </c>
      <c r="F3036" s="3" t="s">
        <v>3</v>
      </c>
      <c r="G3036" t="s">
        <v>2</v>
      </c>
      <c r="I3036">
        <v>10</v>
      </c>
      <c r="J3036">
        <v>0</v>
      </c>
      <c r="K3036" t="s">
        <v>3</v>
      </c>
      <c r="S3036" t="b">
        <v>1</v>
      </c>
    </row>
    <row r="3037" spans="1:19" x14ac:dyDescent="0.25">
      <c r="D3037">
        <v>2</v>
      </c>
      <c r="E3037" t="s">
        <v>10</v>
      </c>
      <c r="F3037" s="3" t="s">
        <v>13</v>
      </c>
      <c r="G3037" t="s">
        <v>6</v>
      </c>
      <c r="H3037">
        <v>255</v>
      </c>
      <c r="K3037" t="s">
        <v>13</v>
      </c>
      <c r="S3037" t="b">
        <v>1</v>
      </c>
    </row>
    <row r="3038" spans="1:19" x14ac:dyDescent="0.25">
      <c r="D3038">
        <v>3</v>
      </c>
      <c r="E3038" t="s">
        <v>10</v>
      </c>
      <c r="F3038" s="3" t="s">
        <v>14</v>
      </c>
      <c r="G3038" t="s">
        <v>6</v>
      </c>
      <c r="H3038">
        <v>255</v>
      </c>
      <c r="K3038" t="s">
        <v>14</v>
      </c>
      <c r="S3038" t="b">
        <v>1</v>
      </c>
    </row>
    <row r="3039" spans="1:19" x14ac:dyDescent="0.25">
      <c r="D3039">
        <v>4</v>
      </c>
      <c r="E3039" t="s">
        <v>10</v>
      </c>
      <c r="F3039" s="3" t="s">
        <v>15</v>
      </c>
      <c r="G3039" t="s">
        <v>7</v>
      </c>
      <c r="I3039">
        <v>53</v>
      </c>
      <c r="K3039" t="s">
        <v>15</v>
      </c>
      <c r="S3039" t="b">
        <v>1</v>
      </c>
    </row>
    <row r="3040" spans="1:19" x14ac:dyDescent="0.25">
      <c r="D3040">
        <v>5</v>
      </c>
      <c r="E3040" t="s">
        <v>10</v>
      </c>
      <c r="F3040" s="3" t="s">
        <v>80</v>
      </c>
      <c r="G3040" t="s">
        <v>2</v>
      </c>
      <c r="I3040">
        <v>10</v>
      </c>
      <c r="J3040">
        <v>0</v>
      </c>
      <c r="K3040" t="s">
        <v>80</v>
      </c>
      <c r="S3040" t="b">
        <v>1</v>
      </c>
    </row>
    <row r="3041" spans="1:23" x14ac:dyDescent="0.25">
      <c r="A3041" t="s">
        <v>1088</v>
      </c>
    </row>
    <row r="3042" spans="1:23" x14ac:dyDescent="0.25">
      <c r="A3042" t="s">
        <v>1089</v>
      </c>
    </row>
    <row r="3043" spans="1:23" x14ac:dyDescent="0.25">
      <c r="D3043">
        <v>1</v>
      </c>
      <c r="E3043" t="s">
        <v>10</v>
      </c>
      <c r="F3043" s="3" t="s">
        <v>4</v>
      </c>
      <c r="G3043" t="s">
        <v>2</v>
      </c>
      <c r="I3043">
        <v>10</v>
      </c>
      <c r="J3043">
        <v>0</v>
      </c>
      <c r="K3043" t="s">
        <v>4</v>
      </c>
      <c r="M3043" t="s">
        <v>403</v>
      </c>
      <c r="N3043" t="s">
        <v>51</v>
      </c>
      <c r="O3043" t="s">
        <v>12</v>
      </c>
      <c r="S3043" t="b">
        <v>1</v>
      </c>
    </row>
    <row r="3044" spans="1:23" x14ac:dyDescent="0.25">
      <c r="D3044">
        <v>2</v>
      </c>
      <c r="E3044" t="s">
        <v>10</v>
      </c>
      <c r="F3044" s="3" t="s">
        <v>5</v>
      </c>
      <c r="G3044" t="s">
        <v>2</v>
      </c>
      <c r="I3044">
        <v>10</v>
      </c>
      <c r="J3044">
        <v>0</v>
      </c>
      <c r="K3044" t="s">
        <v>5</v>
      </c>
      <c r="M3044" t="s">
        <v>403</v>
      </c>
      <c r="N3044" t="s">
        <v>54</v>
      </c>
      <c r="O3044" t="s">
        <v>12</v>
      </c>
      <c r="R3044" t="s">
        <v>400</v>
      </c>
      <c r="S3044" t="b">
        <v>1</v>
      </c>
    </row>
    <row r="3045" spans="1:23" x14ac:dyDescent="0.25">
      <c r="D3045">
        <v>3</v>
      </c>
      <c r="E3045" t="s">
        <v>10</v>
      </c>
      <c r="F3045" s="3" t="s">
        <v>1</v>
      </c>
      <c r="G3045" t="s">
        <v>2</v>
      </c>
      <c r="I3045">
        <v>10</v>
      </c>
      <c r="J3045">
        <v>0</v>
      </c>
      <c r="K3045" t="s">
        <v>1</v>
      </c>
      <c r="M3045" t="s">
        <v>403</v>
      </c>
      <c r="N3045" t="s">
        <v>53</v>
      </c>
      <c r="O3045" t="s">
        <v>12</v>
      </c>
      <c r="R3045" t="s">
        <v>401</v>
      </c>
      <c r="S3045" t="b">
        <v>1</v>
      </c>
    </row>
    <row r="3046" spans="1:23" x14ac:dyDescent="0.25">
      <c r="D3046">
        <v>4</v>
      </c>
      <c r="E3046" t="s">
        <v>10</v>
      </c>
      <c r="F3046" s="3" t="s">
        <v>69</v>
      </c>
      <c r="G3046" t="s">
        <v>6</v>
      </c>
      <c r="H3046">
        <v>255</v>
      </c>
      <c r="K3046" t="s">
        <v>69</v>
      </c>
      <c r="S3046" t="b">
        <v>1</v>
      </c>
    </row>
    <row r="3047" spans="1:23" x14ac:dyDescent="0.25">
      <c r="A3047" t="s">
        <v>1090</v>
      </c>
    </row>
    <row r="3048" spans="1:23" x14ac:dyDescent="0.25">
      <c r="A3048" t="s">
        <v>1091</v>
      </c>
    </row>
    <row r="3049" spans="1:23" x14ac:dyDescent="0.25">
      <c r="D3049">
        <v>1</v>
      </c>
      <c r="E3049" t="s">
        <v>10</v>
      </c>
      <c r="F3049" s="3" t="s">
        <v>3</v>
      </c>
      <c r="G3049" t="s">
        <v>2</v>
      </c>
      <c r="I3049">
        <v>10</v>
      </c>
      <c r="J3049">
        <v>0</v>
      </c>
      <c r="K3049" t="s">
        <v>3</v>
      </c>
      <c r="S3049" t="b">
        <v>1</v>
      </c>
    </row>
    <row r="3050" spans="1:23" x14ac:dyDescent="0.25">
      <c r="D3050">
        <v>2</v>
      </c>
      <c r="E3050" t="s">
        <v>10</v>
      </c>
      <c r="F3050" s="3" t="s">
        <v>9</v>
      </c>
      <c r="G3050" t="s">
        <v>6</v>
      </c>
      <c r="H3050">
        <v>255</v>
      </c>
      <c r="K3050" t="s">
        <v>9</v>
      </c>
      <c r="S3050" t="b">
        <v>1</v>
      </c>
    </row>
    <row r="3051" spans="1:23" x14ac:dyDescent="0.25">
      <c r="A3051" t="s">
        <v>1092</v>
      </c>
    </row>
    <row r="3052" spans="1:23" x14ac:dyDescent="0.25">
      <c r="A3052" t="s">
        <v>1094</v>
      </c>
    </row>
    <row r="3053" spans="1:23" x14ac:dyDescent="0.25">
      <c r="D3053" s="3" t="s">
        <v>3</v>
      </c>
      <c r="E3053">
        <v>1</v>
      </c>
      <c r="G3053" t="b">
        <v>1</v>
      </c>
      <c r="H3053" t="b">
        <v>0</v>
      </c>
      <c r="I3053" t="b">
        <v>1</v>
      </c>
      <c r="N3053" t="b">
        <v>0</v>
      </c>
      <c r="O3053" t="s">
        <v>0</v>
      </c>
      <c r="V3053" t="b">
        <v>0</v>
      </c>
      <c r="W3053" t="b">
        <v>1</v>
      </c>
    </row>
    <row r="3054" spans="1:23" x14ac:dyDescent="0.25">
      <c r="D3054" s="3" t="s">
        <v>183</v>
      </c>
      <c r="E3054">
        <v>2</v>
      </c>
      <c r="G3054" t="b">
        <v>1</v>
      </c>
      <c r="H3054" t="b">
        <v>0</v>
      </c>
      <c r="I3054" t="b">
        <v>1</v>
      </c>
      <c r="N3054" t="b">
        <v>0</v>
      </c>
      <c r="O3054" t="s">
        <v>200</v>
      </c>
      <c r="V3054" t="b">
        <v>0</v>
      </c>
      <c r="W3054" t="b">
        <v>1</v>
      </c>
    </row>
    <row r="3055" spans="1:23" x14ac:dyDescent="0.25">
      <c r="D3055" s="3" t="s">
        <v>69</v>
      </c>
      <c r="E3055">
        <v>3</v>
      </c>
      <c r="G3055" t="b">
        <v>1</v>
      </c>
      <c r="H3055" t="b">
        <v>0</v>
      </c>
      <c r="I3055" t="b">
        <v>1</v>
      </c>
      <c r="N3055" t="b">
        <v>0</v>
      </c>
      <c r="O3055" t="s">
        <v>202</v>
      </c>
      <c r="V3055" t="b">
        <v>0</v>
      </c>
      <c r="W3055" t="b">
        <v>1</v>
      </c>
    </row>
    <row r="3056" spans="1:23" x14ac:dyDescent="0.25">
      <c r="D3056" s="3" t="s">
        <v>68</v>
      </c>
      <c r="E3056">
        <v>4</v>
      </c>
      <c r="G3056" t="b">
        <v>1</v>
      </c>
      <c r="H3056" t="b">
        <v>0</v>
      </c>
      <c r="I3056" t="b">
        <v>1</v>
      </c>
      <c r="N3056" t="b">
        <v>0</v>
      </c>
      <c r="O3056" t="s">
        <v>167</v>
      </c>
      <c r="V3056" t="b">
        <v>0</v>
      </c>
      <c r="W3056" t="b">
        <v>1</v>
      </c>
    </row>
    <row r="3057" spans="1:24" x14ac:dyDescent="0.25">
      <c r="D3057" s="3" t="s">
        <v>70</v>
      </c>
      <c r="E3057">
        <v>5</v>
      </c>
      <c r="G3057" t="b">
        <v>1</v>
      </c>
      <c r="H3057" t="b">
        <v>0</v>
      </c>
      <c r="I3057" t="b">
        <v>1</v>
      </c>
      <c r="N3057" t="b">
        <v>0</v>
      </c>
      <c r="O3057" t="s">
        <v>99</v>
      </c>
      <c r="V3057" t="b">
        <v>0</v>
      </c>
      <c r="W3057" t="b">
        <v>1</v>
      </c>
    </row>
    <row r="3058" spans="1:24" x14ac:dyDescent="0.25">
      <c r="D3058" s="3" t="s">
        <v>224</v>
      </c>
      <c r="E3058">
        <v>6</v>
      </c>
      <c r="G3058" t="b">
        <v>1</v>
      </c>
      <c r="H3058" t="b">
        <v>0</v>
      </c>
      <c r="I3058" t="b">
        <v>1</v>
      </c>
      <c r="N3058" t="b">
        <v>0</v>
      </c>
      <c r="O3058" t="s">
        <v>228</v>
      </c>
      <c r="V3058" t="b">
        <v>0</v>
      </c>
      <c r="W3058" t="b">
        <v>1</v>
      </c>
    </row>
    <row r="3059" spans="1:24" x14ac:dyDescent="0.25">
      <c r="A3059" t="s">
        <v>1095</v>
      </c>
    </row>
    <row r="3060" spans="1:24" x14ac:dyDescent="0.25">
      <c r="A3060" t="s">
        <v>1096</v>
      </c>
    </row>
    <row r="3061" spans="1:24" x14ac:dyDescent="0.25">
      <c r="D3061">
        <v>1</v>
      </c>
      <c r="E3061" t="s">
        <v>10</v>
      </c>
      <c r="F3061" s="3" t="s">
        <v>3</v>
      </c>
      <c r="G3061" t="s">
        <v>2</v>
      </c>
      <c r="I3061">
        <v>10</v>
      </c>
      <c r="J3061">
        <v>0</v>
      </c>
      <c r="K3061" t="s">
        <v>0</v>
      </c>
      <c r="S3061" t="b">
        <v>1</v>
      </c>
    </row>
    <row r="3062" spans="1:24" x14ac:dyDescent="0.25">
      <c r="A3062" t="s">
        <v>1097</v>
      </c>
    </row>
    <row r="3063" spans="1:24" x14ac:dyDescent="0.25">
      <c r="A3063" t="s">
        <v>1100</v>
      </c>
    </row>
    <row r="3064" spans="1:24" x14ac:dyDescent="0.25">
      <c r="D3064" s="3" t="s">
        <v>3</v>
      </c>
      <c r="E3064">
        <v>1</v>
      </c>
      <c r="G3064" t="b">
        <v>0</v>
      </c>
      <c r="H3064" t="b">
        <v>1</v>
      </c>
      <c r="I3064" t="b">
        <v>0</v>
      </c>
      <c r="J3064" t="s">
        <v>2</v>
      </c>
      <c r="L3064">
        <v>10</v>
      </c>
      <c r="M3064">
        <v>0</v>
      </c>
      <c r="N3064" t="b">
        <v>1</v>
      </c>
      <c r="O3064" t="s">
        <v>3</v>
      </c>
      <c r="V3064" t="b">
        <v>0</v>
      </c>
      <c r="W3064" t="b">
        <v>1</v>
      </c>
    </row>
    <row r="3065" spans="1:24" x14ac:dyDescent="0.25">
      <c r="D3065" s="3" t="s">
        <v>71</v>
      </c>
      <c r="E3065">
        <v>2</v>
      </c>
      <c r="G3065" t="b">
        <v>0</v>
      </c>
      <c r="H3065" t="b">
        <v>0</v>
      </c>
      <c r="I3065" t="b">
        <v>0</v>
      </c>
      <c r="J3065" t="s">
        <v>2</v>
      </c>
      <c r="L3065">
        <v>10</v>
      </c>
      <c r="M3065">
        <v>0</v>
      </c>
      <c r="N3065" t="b">
        <v>0</v>
      </c>
      <c r="O3065" t="s">
        <v>71</v>
      </c>
      <c r="V3065" t="b">
        <v>0</v>
      </c>
      <c r="W3065" t="b">
        <v>1</v>
      </c>
      <c r="X3065" t="s">
        <v>424</v>
      </c>
    </row>
    <row r="3066" spans="1:24" x14ac:dyDescent="0.25">
      <c r="D3066" s="3" t="s">
        <v>241</v>
      </c>
      <c r="E3066">
        <v>3</v>
      </c>
      <c r="G3066" t="b">
        <v>0</v>
      </c>
      <c r="H3066" t="b">
        <v>0</v>
      </c>
      <c r="I3066" t="b">
        <v>0</v>
      </c>
      <c r="J3066" t="s">
        <v>2</v>
      </c>
      <c r="L3066">
        <v>10</v>
      </c>
      <c r="M3066">
        <v>0</v>
      </c>
      <c r="N3066" t="b">
        <v>0</v>
      </c>
      <c r="O3066" t="s">
        <v>241</v>
      </c>
      <c r="V3066" t="b">
        <v>0</v>
      </c>
      <c r="W3066" t="b">
        <v>1</v>
      </c>
      <c r="X3066" t="s">
        <v>1101</v>
      </c>
    </row>
    <row r="3067" spans="1:24" x14ac:dyDescent="0.25">
      <c r="D3067" s="3" t="s">
        <v>68</v>
      </c>
      <c r="E3067">
        <v>4</v>
      </c>
      <c r="G3067" t="b">
        <v>1</v>
      </c>
      <c r="H3067" t="b">
        <v>0</v>
      </c>
      <c r="I3067" t="b">
        <v>0</v>
      </c>
      <c r="J3067" t="s">
        <v>7</v>
      </c>
      <c r="L3067">
        <v>53</v>
      </c>
      <c r="N3067" t="b">
        <v>0</v>
      </c>
      <c r="O3067" t="s">
        <v>68</v>
      </c>
      <c r="V3067" t="b">
        <v>0</v>
      </c>
      <c r="W3067" t="b">
        <v>1</v>
      </c>
    </row>
    <row r="3068" spans="1:24" x14ac:dyDescent="0.25">
      <c r="D3068" s="3" t="s">
        <v>70</v>
      </c>
      <c r="E3068">
        <v>5</v>
      </c>
      <c r="G3068" t="b">
        <v>1</v>
      </c>
      <c r="H3068" t="b">
        <v>0</v>
      </c>
      <c r="I3068" t="b">
        <v>0</v>
      </c>
      <c r="J3068" t="s">
        <v>7</v>
      </c>
      <c r="L3068">
        <v>53</v>
      </c>
      <c r="N3068" t="b">
        <v>0</v>
      </c>
      <c r="O3068" t="s">
        <v>70</v>
      </c>
      <c r="V3068" t="b">
        <v>0</v>
      </c>
      <c r="W3068" t="b">
        <v>1</v>
      </c>
    </row>
    <row r="3069" spans="1:24" x14ac:dyDescent="0.25">
      <c r="D3069" s="3" t="s">
        <v>224</v>
      </c>
      <c r="E3069">
        <v>6</v>
      </c>
      <c r="G3069" t="b">
        <v>1</v>
      </c>
      <c r="H3069" t="b">
        <v>0</v>
      </c>
      <c r="I3069" t="b">
        <v>0</v>
      </c>
      <c r="J3069" t="s">
        <v>7</v>
      </c>
      <c r="L3069">
        <v>53</v>
      </c>
      <c r="N3069" t="b">
        <v>0</v>
      </c>
      <c r="O3069" t="s">
        <v>224</v>
      </c>
      <c r="V3069" t="b">
        <v>0</v>
      </c>
      <c r="W3069" t="b">
        <v>1</v>
      </c>
    </row>
    <row r="3070" spans="1:24" x14ac:dyDescent="0.25">
      <c r="D3070" s="3" t="s">
        <v>184</v>
      </c>
      <c r="E3070">
        <v>7</v>
      </c>
      <c r="G3070" t="b">
        <v>1</v>
      </c>
      <c r="H3070" t="b">
        <v>0</v>
      </c>
      <c r="I3070" t="b">
        <v>0</v>
      </c>
      <c r="J3070" t="s">
        <v>7</v>
      </c>
      <c r="L3070">
        <v>53</v>
      </c>
      <c r="N3070" t="b">
        <v>0</v>
      </c>
      <c r="O3070" t="s">
        <v>184</v>
      </c>
      <c r="V3070" t="b">
        <v>0</v>
      </c>
      <c r="W3070" t="b">
        <v>1</v>
      </c>
    </row>
    <row r="3071" spans="1:24" x14ac:dyDescent="0.25">
      <c r="D3071" s="3" t="s">
        <v>67</v>
      </c>
      <c r="E3071">
        <v>8</v>
      </c>
      <c r="G3071" t="b">
        <v>1</v>
      </c>
      <c r="H3071" t="b">
        <v>0</v>
      </c>
      <c r="I3071" t="b">
        <v>0</v>
      </c>
      <c r="J3071" t="s">
        <v>7</v>
      </c>
      <c r="L3071">
        <v>53</v>
      </c>
      <c r="N3071" t="b">
        <v>0</v>
      </c>
      <c r="O3071" t="s">
        <v>67</v>
      </c>
      <c r="V3071" t="b">
        <v>0</v>
      </c>
      <c r="W3071" t="b">
        <v>1</v>
      </c>
    </row>
    <row r="3072" spans="1:24" x14ac:dyDescent="0.25">
      <c r="D3072" s="3" t="s">
        <v>121</v>
      </c>
      <c r="E3072">
        <v>9</v>
      </c>
      <c r="G3072" t="b">
        <v>1</v>
      </c>
      <c r="H3072" t="b">
        <v>0</v>
      </c>
      <c r="I3072" t="b">
        <v>0</v>
      </c>
      <c r="J3072" t="s">
        <v>7</v>
      </c>
      <c r="L3072">
        <v>53</v>
      </c>
      <c r="N3072" t="b">
        <v>0</v>
      </c>
      <c r="O3072" t="s">
        <v>121</v>
      </c>
      <c r="V3072" t="b">
        <v>0</v>
      </c>
      <c r="W3072" t="b">
        <v>1</v>
      </c>
    </row>
    <row r="3073" spans="1:24" x14ac:dyDescent="0.25">
      <c r="A3073" t="s">
        <v>1102</v>
      </c>
    </row>
    <row r="3074" spans="1:24" x14ac:dyDescent="0.25">
      <c r="A3074" t="s">
        <v>1103</v>
      </c>
    </row>
    <row r="3075" spans="1:24" x14ac:dyDescent="0.25">
      <c r="A3075" t="s">
        <v>1044</v>
      </c>
      <c r="B3075" t="s">
        <v>403</v>
      </c>
      <c r="C3075" t="s">
        <v>61</v>
      </c>
      <c r="D3075" s="3" t="s">
        <v>71</v>
      </c>
      <c r="E3075" t="s">
        <v>147</v>
      </c>
      <c r="F3075" t="s">
        <v>424</v>
      </c>
      <c r="H3075" t="s">
        <v>424</v>
      </c>
      <c r="J3075" t="s">
        <v>17</v>
      </c>
      <c r="N3075" t="s">
        <v>1099</v>
      </c>
      <c r="O3075" t="s">
        <v>424</v>
      </c>
    </row>
    <row r="3076" spans="1:24" x14ac:dyDescent="0.25">
      <c r="A3076" t="s">
        <v>1044</v>
      </c>
      <c r="B3076" t="s">
        <v>403</v>
      </c>
      <c r="C3076" t="s">
        <v>61</v>
      </c>
      <c r="D3076" s="3" t="s">
        <v>241</v>
      </c>
      <c r="E3076" t="s">
        <v>147</v>
      </c>
      <c r="F3076" t="s">
        <v>1101</v>
      </c>
      <c r="H3076" t="s">
        <v>1101</v>
      </c>
      <c r="J3076" t="s">
        <v>17</v>
      </c>
      <c r="N3076" t="s">
        <v>1104</v>
      </c>
      <c r="O3076" t="s">
        <v>1101</v>
      </c>
    </row>
    <row r="3077" spans="1:24" x14ac:dyDescent="0.25">
      <c r="A3077" t="s">
        <v>1105</v>
      </c>
    </row>
    <row r="3078" spans="1:24" x14ac:dyDescent="0.25">
      <c r="A3078" t="s">
        <v>1106</v>
      </c>
    </row>
    <row r="3079" spans="1:24" x14ac:dyDescent="0.25">
      <c r="D3079" s="3" t="s">
        <v>3</v>
      </c>
      <c r="E3079">
        <v>1</v>
      </c>
      <c r="G3079" t="b">
        <v>0</v>
      </c>
      <c r="H3079" t="b">
        <v>1</v>
      </c>
      <c r="I3079" t="b">
        <v>0</v>
      </c>
      <c r="J3079" t="s">
        <v>2</v>
      </c>
      <c r="L3079">
        <v>10</v>
      </c>
      <c r="M3079">
        <v>0</v>
      </c>
      <c r="N3079" t="b">
        <v>1</v>
      </c>
      <c r="O3079" t="s">
        <v>3</v>
      </c>
      <c r="V3079" t="b">
        <v>0</v>
      </c>
      <c r="W3079" t="b">
        <v>1</v>
      </c>
    </row>
    <row r="3080" spans="1:24" x14ac:dyDescent="0.25">
      <c r="D3080" s="3" t="s">
        <v>4</v>
      </c>
      <c r="E3080">
        <v>2</v>
      </c>
      <c r="G3080" t="b">
        <v>1</v>
      </c>
      <c r="H3080" t="b">
        <v>0</v>
      </c>
      <c r="I3080" t="b">
        <v>0</v>
      </c>
      <c r="J3080" t="s">
        <v>2</v>
      </c>
      <c r="L3080">
        <v>10</v>
      </c>
      <c r="M3080">
        <v>0</v>
      </c>
      <c r="N3080" t="b">
        <v>0</v>
      </c>
      <c r="O3080" t="s">
        <v>4</v>
      </c>
      <c r="V3080" t="b">
        <v>0</v>
      </c>
      <c r="W3080" t="b">
        <v>1</v>
      </c>
      <c r="X3080" t="s">
        <v>400</v>
      </c>
    </row>
    <row r="3081" spans="1:24" x14ac:dyDescent="0.25">
      <c r="D3081" s="3" t="s">
        <v>1</v>
      </c>
      <c r="E3081">
        <v>3</v>
      </c>
      <c r="G3081" t="b">
        <v>1</v>
      </c>
      <c r="H3081" t="b">
        <v>0</v>
      </c>
      <c r="I3081" t="b">
        <v>0</v>
      </c>
      <c r="J3081" t="s">
        <v>2</v>
      </c>
      <c r="L3081">
        <v>10</v>
      </c>
      <c r="M3081">
        <v>0</v>
      </c>
      <c r="N3081" t="b">
        <v>0</v>
      </c>
      <c r="O3081" t="s">
        <v>1</v>
      </c>
      <c r="V3081" t="b">
        <v>0</v>
      </c>
      <c r="W3081" t="b">
        <v>1</v>
      </c>
      <c r="X3081" t="s">
        <v>401</v>
      </c>
    </row>
    <row r="3082" spans="1:24" x14ac:dyDescent="0.25">
      <c r="D3082" s="3" t="s">
        <v>183</v>
      </c>
      <c r="E3082">
        <v>4</v>
      </c>
      <c r="G3082" t="b">
        <v>1</v>
      </c>
      <c r="H3082" t="b">
        <v>0</v>
      </c>
      <c r="I3082" t="b">
        <v>0</v>
      </c>
      <c r="J3082" t="s">
        <v>6</v>
      </c>
      <c r="K3082">
        <v>50</v>
      </c>
      <c r="N3082" t="b">
        <v>0</v>
      </c>
      <c r="O3082" t="s">
        <v>183</v>
      </c>
      <c r="V3082" t="b">
        <v>0</v>
      </c>
      <c r="W3082" t="b">
        <v>1</v>
      </c>
    </row>
    <row r="3083" spans="1:24" x14ac:dyDescent="0.25">
      <c r="D3083" s="3" t="s">
        <v>69</v>
      </c>
      <c r="E3083">
        <v>5</v>
      </c>
      <c r="G3083" t="b">
        <v>0</v>
      </c>
      <c r="H3083" t="b">
        <v>0</v>
      </c>
      <c r="I3083" t="b">
        <v>0</v>
      </c>
      <c r="J3083" t="s">
        <v>6</v>
      </c>
      <c r="K3083">
        <v>255</v>
      </c>
      <c r="N3083" t="b">
        <v>0</v>
      </c>
      <c r="O3083" t="s">
        <v>69</v>
      </c>
      <c r="V3083" t="b">
        <v>0</v>
      </c>
      <c r="W3083" t="b">
        <v>1</v>
      </c>
    </row>
    <row r="3084" spans="1:24" x14ac:dyDescent="0.25">
      <c r="A3084" t="s">
        <v>1107</v>
      </c>
    </row>
    <row r="3085" spans="1:24" x14ac:dyDescent="0.25">
      <c r="A3085" t="s">
        <v>1108</v>
      </c>
    </row>
    <row r="3086" spans="1:24" x14ac:dyDescent="0.25">
      <c r="A3086" t="s">
        <v>1044</v>
      </c>
      <c r="B3086" t="s">
        <v>403</v>
      </c>
      <c r="C3086" t="s">
        <v>63</v>
      </c>
      <c r="E3086" t="s">
        <v>84</v>
      </c>
      <c r="F3086" t="s">
        <v>434</v>
      </c>
      <c r="H3086" t="s">
        <v>361</v>
      </c>
      <c r="J3086" t="s">
        <v>333</v>
      </c>
      <c r="K3086">
        <v>21</v>
      </c>
      <c r="N3086" t="s">
        <v>360</v>
      </c>
    </row>
    <row r="3087" spans="1:24" x14ac:dyDescent="0.25">
      <c r="A3087" t="s">
        <v>1044</v>
      </c>
      <c r="B3087" t="s">
        <v>403</v>
      </c>
      <c r="C3087" t="s">
        <v>63</v>
      </c>
      <c r="D3087" s="3" t="s">
        <v>4</v>
      </c>
      <c r="E3087" t="s">
        <v>147</v>
      </c>
      <c r="F3087" t="s">
        <v>400</v>
      </c>
      <c r="H3087" t="s">
        <v>400</v>
      </c>
      <c r="J3087" t="s">
        <v>17</v>
      </c>
      <c r="N3087" t="s">
        <v>1109</v>
      </c>
      <c r="O3087" t="s">
        <v>400</v>
      </c>
    </row>
    <row r="3088" spans="1:24" x14ac:dyDescent="0.25">
      <c r="A3088" t="s">
        <v>1044</v>
      </c>
      <c r="B3088" t="s">
        <v>403</v>
      </c>
      <c r="C3088" t="s">
        <v>63</v>
      </c>
      <c r="D3088" s="3" t="s">
        <v>1</v>
      </c>
      <c r="E3088" t="s">
        <v>147</v>
      </c>
      <c r="F3088" t="s">
        <v>401</v>
      </c>
      <c r="H3088" t="s">
        <v>401</v>
      </c>
      <c r="J3088" t="s">
        <v>17</v>
      </c>
      <c r="N3088" t="s">
        <v>1110</v>
      </c>
      <c r="O3088" t="s">
        <v>401</v>
      </c>
    </row>
    <row r="3089" spans="1:23" x14ac:dyDescent="0.25">
      <c r="A3089" t="s">
        <v>1111</v>
      </c>
    </row>
    <row r="3090" spans="1:23" x14ac:dyDescent="0.25">
      <c r="A3090" t="s">
        <v>1113</v>
      </c>
    </row>
    <row r="3091" spans="1:23" x14ac:dyDescent="0.25">
      <c r="D3091" s="3" t="s">
        <v>0</v>
      </c>
      <c r="E3091">
        <v>1</v>
      </c>
      <c r="G3091" t="b">
        <v>0</v>
      </c>
      <c r="H3091" t="b">
        <v>1</v>
      </c>
      <c r="I3091" t="b">
        <v>0</v>
      </c>
      <c r="J3091" t="s">
        <v>2</v>
      </c>
      <c r="L3091">
        <v>10</v>
      </c>
      <c r="M3091">
        <v>0</v>
      </c>
      <c r="N3091" t="b">
        <v>0</v>
      </c>
      <c r="O3091" t="s">
        <v>0</v>
      </c>
      <c r="V3091" t="b">
        <v>0</v>
      </c>
      <c r="W3091" t="b">
        <v>1</v>
      </c>
    </row>
    <row r="3092" spans="1:23" x14ac:dyDescent="0.25">
      <c r="D3092" s="3" t="s">
        <v>303</v>
      </c>
      <c r="E3092">
        <v>2</v>
      </c>
      <c r="G3092" t="b">
        <v>0</v>
      </c>
      <c r="H3092" t="b">
        <v>0</v>
      </c>
      <c r="I3092" t="b">
        <v>0</v>
      </c>
      <c r="J3092" t="s">
        <v>6</v>
      </c>
      <c r="K3092">
        <v>128</v>
      </c>
      <c r="N3092" t="b">
        <v>0</v>
      </c>
      <c r="O3092" t="s">
        <v>303</v>
      </c>
      <c r="V3092" t="b">
        <v>0</v>
      </c>
      <c r="W3092" t="b">
        <v>1</v>
      </c>
    </row>
    <row r="3093" spans="1:23" x14ac:dyDescent="0.25">
      <c r="D3093" s="3" t="s">
        <v>304</v>
      </c>
      <c r="E3093">
        <v>3</v>
      </c>
      <c r="G3093" t="b">
        <v>0</v>
      </c>
      <c r="H3093" t="b">
        <v>0</v>
      </c>
      <c r="I3093" t="b">
        <v>0</v>
      </c>
      <c r="J3093" t="s">
        <v>6</v>
      </c>
      <c r="K3093">
        <v>128</v>
      </c>
      <c r="N3093" t="b">
        <v>0</v>
      </c>
      <c r="O3093" t="s">
        <v>304</v>
      </c>
      <c r="V3093" t="b">
        <v>0</v>
      </c>
      <c r="W3093" t="b">
        <v>1</v>
      </c>
    </row>
    <row r="3094" spans="1:23" x14ac:dyDescent="0.25">
      <c r="D3094" s="3" t="s">
        <v>305</v>
      </c>
      <c r="E3094">
        <v>4</v>
      </c>
      <c r="G3094" t="b">
        <v>0</v>
      </c>
      <c r="H3094" t="b">
        <v>0</v>
      </c>
      <c r="I3094" t="b">
        <v>0</v>
      </c>
      <c r="J3094" t="s">
        <v>6</v>
      </c>
      <c r="K3094">
        <v>128</v>
      </c>
      <c r="N3094" t="b">
        <v>0</v>
      </c>
      <c r="O3094" t="s">
        <v>305</v>
      </c>
      <c r="V3094" t="b">
        <v>0</v>
      </c>
      <c r="W3094" t="b">
        <v>1</v>
      </c>
    </row>
    <row r="3095" spans="1:23" x14ac:dyDescent="0.25">
      <c r="D3095" s="3" t="s">
        <v>306</v>
      </c>
      <c r="E3095">
        <v>5</v>
      </c>
      <c r="G3095" t="b">
        <v>1</v>
      </c>
      <c r="H3095" t="b">
        <v>0</v>
      </c>
      <c r="I3095" t="b">
        <v>0</v>
      </c>
      <c r="J3095" t="s">
        <v>6</v>
      </c>
      <c r="K3095">
        <v>-1</v>
      </c>
      <c r="N3095" t="b">
        <v>0</v>
      </c>
      <c r="O3095" t="s">
        <v>306</v>
      </c>
      <c r="V3095" t="b">
        <v>0</v>
      </c>
      <c r="W3095" t="b">
        <v>1</v>
      </c>
    </row>
    <row r="3096" spans="1:23" x14ac:dyDescent="0.25">
      <c r="D3096" s="3" t="s">
        <v>307</v>
      </c>
      <c r="E3096">
        <v>6</v>
      </c>
      <c r="G3096" t="b">
        <v>1</v>
      </c>
      <c r="H3096" t="b">
        <v>0</v>
      </c>
      <c r="I3096" t="b">
        <v>0</v>
      </c>
      <c r="J3096" t="s">
        <v>6</v>
      </c>
      <c r="K3096">
        <v>-1</v>
      </c>
      <c r="N3096" t="b">
        <v>0</v>
      </c>
      <c r="O3096" t="s">
        <v>307</v>
      </c>
      <c r="V3096" t="b">
        <v>0</v>
      </c>
      <c r="W3096" t="b">
        <v>1</v>
      </c>
    </row>
    <row r="3097" spans="1:23" x14ac:dyDescent="0.25">
      <c r="D3097" s="3" t="s">
        <v>308</v>
      </c>
      <c r="E3097">
        <v>7</v>
      </c>
      <c r="G3097" t="b">
        <v>1</v>
      </c>
      <c r="H3097" t="b">
        <v>0</v>
      </c>
      <c r="I3097" t="b">
        <v>0</v>
      </c>
      <c r="J3097" t="s">
        <v>6</v>
      </c>
      <c r="K3097">
        <v>-1</v>
      </c>
      <c r="N3097" t="b">
        <v>0</v>
      </c>
      <c r="O3097" t="s">
        <v>308</v>
      </c>
      <c r="V3097" t="b">
        <v>0</v>
      </c>
      <c r="W3097" t="b">
        <v>1</v>
      </c>
    </row>
    <row r="3098" spans="1:23" x14ac:dyDescent="0.25">
      <c r="D3098" s="3" t="s">
        <v>309</v>
      </c>
      <c r="E3098">
        <v>8</v>
      </c>
      <c r="G3098" t="b">
        <v>1</v>
      </c>
      <c r="H3098" t="b">
        <v>0</v>
      </c>
      <c r="I3098" t="b">
        <v>0</v>
      </c>
      <c r="J3098" t="s">
        <v>6</v>
      </c>
      <c r="K3098">
        <v>-1</v>
      </c>
      <c r="N3098" t="b">
        <v>0</v>
      </c>
      <c r="O3098" t="s">
        <v>309</v>
      </c>
      <c r="V3098" t="b">
        <v>0</v>
      </c>
      <c r="W3098" t="b">
        <v>1</v>
      </c>
    </row>
    <row r="3099" spans="1:23" x14ac:dyDescent="0.25">
      <c r="A3099" t="s">
        <v>1114</v>
      </c>
    </row>
    <row r="3100" spans="1:23" x14ac:dyDescent="0.25">
      <c r="A3100" t="s">
        <v>1115</v>
      </c>
    </row>
    <row r="3101" spans="1:23" x14ac:dyDescent="0.25">
      <c r="A3101" s="3" t="s">
        <v>403</v>
      </c>
    </row>
    <row r="3103" spans="1:23" x14ac:dyDescent="0.25">
      <c r="A3103" s="3" t="s">
        <v>297</v>
      </c>
    </row>
    <row r="3104" spans="1:23" x14ac:dyDescent="0.25">
      <c r="A3104" s="3" t="s">
        <v>298</v>
      </c>
    </row>
    <row r="3105" spans="1:23" x14ac:dyDescent="0.25">
      <c r="A3105" s="3" t="s">
        <v>403</v>
      </c>
    </row>
    <row r="3106" spans="1:23" x14ac:dyDescent="0.25">
      <c r="A3106" s="3" t="s">
        <v>55</v>
      </c>
    </row>
    <row r="3107" spans="1:23" x14ac:dyDescent="0.25">
      <c r="A3107" t="s">
        <v>1116</v>
      </c>
    </row>
    <row r="3108" spans="1:23" x14ac:dyDescent="0.25">
      <c r="A3108" t="s">
        <v>1117</v>
      </c>
    </row>
    <row r="3109" spans="1:23" x14ac:dyDescent="0.25">
      <c r="A3109" t="s">
        <v>893</v>
      </c>
      <c r="B3109" t="b">
        <v>0</v>
      </c>
      <c r="C3109" t="s">
        <v>566</v>
      </c>
      <c r="D3109" t="s">
        <v>1044</v>
      </c>
      <c r="E3109" t="s">
        <v>16</v>
      </c>
      <c r="F3109" t="s">
        <v>1118</v>
      </c>
    </row>
    <row r="3110" spans="1:23" x14ac:dyDescent="0.25">
      <c r="A3110" t="s">
        <v>1119</v>
      </c>
    </row>
    <row r="3111" spans="1:23" x14ac:dyDescent="0.25">
      <c r="A3111" t="s">
        <v>1121</v>
      </c>
    </row>
    <row r="3112" spans="1:23" x14ac:dyDescent="0.25">
      <c r="D3112" s="3" t="s">
        <v>0</v>
      </c>
      <c r="E3112">
        <v>1</v>
      </c>
      <c r="G3112" t="b">
        <v>0</v>
      </c>
      <c r="H3112" t="b">
        <v>1</v>
      </c>
      <c r="I3112" t="b">
        <v>0</v>
      </c>
      <c r="J3112" t="s">
        <v>2</v>
      </c>
      <c r="L3112">
        <v>10</v>
      </c>
      <c r="M3112">
        <v>0</v>
      </c>
      <c r="N3112" t="b">
        <v>0</v>
      </c>
      <c r="O3112" t="s">
        <v>0</v>
      </c>
      <c r="V3112" t="b">
        <v>0</v>
      </c>
      <c r="W3112" t="b">
        <v>1</v>
      </c>
    </row>
    <row r="3113" spans="1:23" x14ac:dyDescent="0.25">
      <c r="D3113" s="3" t="s">
        <v>303</v>
      </c>
      <c r="E3113">
        <v>2</v>
      </c>
      <c r="G3113" t="b">
        <v>1</v>
      </c>
      <c r="H3113" t="b">
        <v>0</v>
      </c>
      <c r="I3113" t="b">
        <v>0</v>
      </c>
      <c r="J3113" t="s">
        <v>6</v>
      </c>
      <c r="K3113">
        <v>20</v>
      </c>
      <c r="N3113" t="b">
        <v>0</v>
      </c>
      <c r="O3113" t="s">
        <v>303</v>
      </c>
      <c r="V3113" t="b">
        <v>0</v>
      </c>
      <c r="W3113" t="b">
        <v>1</v>
      </c>
    </row>
    <row r="3114" spans="1:23" x14ac:dyDescent="0.25">
      <c r="D3114" s="3" t="s">
        <v>304</v>
      </c>
      <c r="E3114">
        <v>3</v>
      </c>
      <c r="G3114" t="b">
        <v>0</v>
      </c>
      <c r="H3114" t="b">
        <v>0</v>
      </c>
      <c r="I3114" t="b">
        <v>0</v>
      </c>
      <c r="J3114" t="s">
        <v>6</v>
      </c>
      <c r="K3114">
        <v>128</v>
      </c>
      <c r="N3114" t="b">
        <v>0</v>
      </c>
      <c r="O3114" t="s">
        <v>304</v>
      </c>
      <c r="V3114" t="b">
        <v>0</v>
      </c>
      <c r="W3114" t="b">
        <v>1</v>
      </c>
    </row>
    <row r="3115" spans="1:23" x14ac:dyDescent="0.25">
      <c r="D3115" s="3" t="s">
        <v>310</v>
      </c>
      <c r="E3115">
        <v>4</v>
      </c>
      <c r="G3115" t="b">
        <v>1</v>
      </c>
      <c r="H3115" t="b">
        <v>0</v>
      </c>
      <c r="I3115" t="b">
        <v>0</v>
      </c>
      <c r="J3115" t="s">
        <v>6</v>
      </c>
      <c r="K3115">
        <v>128</v>
      </c>
      <c r="N3115" t="b">
        <v>0</v>
      </c>
      <c r="O3115" t="s">
        <v>310</v>
      </c>
      <c r="V3115" t="b">
        <v>0</v>
      </c>
      <c r="W3115" t="b">
        <v>1</v>
      </c>
    </row>
    <row r="3116" spans="1:23" x14ac:dyDescent="0.25">
      <c r="D3116" s="3" t="s">
        <v>311</v>
      </c>
      <c r="E3116">
        <v>5</v>
      </c>
      <c r="G3116" t="b">
        <v>1</v>
      </c>
      <c r="H3116" t="b">
        <v>0</v>
      </c>
      <c r="I3116" t="b">
        <v>0</v>
      </c>
      <c r="J3116" t="s">
        <v>339</v>
      </c>
      <c r="K3116">
        <v>25</v>
      </c>
      <c r="N3116" t="b">
        <v>0</v>
      </c>
      <c r="O3116" t="s">
        <v>311</v>
      </c>
      <c r="V3116" t="b">
        <v>0</v>
      </c>
      <c r="W3116" t="b">
        <v>1</v>
      </c>
    </row>
    <row r="3117" spans="1:23" x14ac:dyDescent="0.25">
      <c r="D3117" s="3" t="s">
        <v>312</v>
      </c>
      <c r="E3117">
        <v>6</v>
      </c>
      <c r="G3117" t="b">
        <v>1</v>
      </c>
      <c r="H3117" t="b">
        <v>0</v>
      </c>
      <c r="I3117" t="b">
        <v>0</v>
      </c>
      <c r="J3117" t="s">
        <v>6</v>
      </c>
      <c r="K3117">
        <v>20</v>
      </c>
      <c r="N3117" t="b">
        <v>0</v>
      </c>
      <c r="O3117" t="s">
        <v>312</v>
      </c>
      <c r="V3117" t="b">
        <v>0</v>
      </c>
      <c r="W3117" t="b">
        <v>1</v>
      </c>
    </row>
    <row r="3118" spans="1:23" x14ac:dyDescent="0.25">
      <c r="D3118" s="3" t="s">
        <v>313</v>
      </c>
      <c r="E3118">
        <v>7</v>
      </c>
      <c r="G3118" t="b">
        <v>1</v>
      </c>
      <c r="H3118" t="b">
        <v>0</v>
      </c>
      <c r="I3118" t="b">
        <v>0</v>
      </c>
      <c r="J3118" t="s">
        <v>6</v>
      </c>
      <c r="K3118">
        <v>128</v>
      </c>
      <c r="N3118" t="b">
        <v>0</v>
      </c>
      <c r="O3118" t="s">
        <v>313</v>
      </c>
      <c r="V3118" t="b">
        <v>0</v>
      </c>
      <c r="W3118" t="b">
        <v>1</v>
      </c>
    </row>
    <row r="3119" spans="1:23" x14ac:dyDescent="0.25">
      <c r="D3119" s="3" t="s">
        <v>314</v>
      </c>
      <c r="E3119">
        <v>8</v>
      </c>
      <c r="G3119" t="b">
        <v>1</v>
      </c>
      <c r="H3119" t="b">
        <v>0</v>
      </c>
      <c r="I3119" t="b">
        <v>0</v>
      </c>
      <c r="J3119" t="s">
        <v>339</v>
      </c>
      <c r="K3119">
        <v>25</v>
      </c>
      <c r="N3119" t="b">
        <v>0</v>
      </c>
      <c r="O3119" t="s">
        <v>314</v>
      </c>
      <c r="V3119" t="b">
        <v>0</v>
      </c>
      <c r="W3119" t="b">
        <v>1</v>
      </c>
    </row>
    <row r="3120" spans="1:23" x14ac:dyDescent="0.25">
      <c r="D3120" s="3" t="s">
        <v>315</v>
      </c>
      <c r="E3120">
        <v>9</v>
      </c>
      <c r="G3120" t="b">
        <v>1</v>
      </c>
      <c r="H3120" t="b">
        <v>0</v>
      </c>
      <c r="I3120" t="b">
        <v>0</v>
      </c>
      <c r="J3120" t="s">
        <v>6</v>
      </c>
      <c r="K3120">
        <v>-1</v>
      </c>
      <c r="N3120" t="b">
        <v>0</v>
      </c>
      <c r="O3120" t="s">
        <v>315</v>
      </c>
      <c r="V3120" t="b">
        <v>0</v>
      </c>
      <c r="W3120" t="b">
        <v>1</v>
      </c>
    </row>
    <row r="3121" spans="1:23" x14ac:dyDescent="0.25">
      <c r="D3121" s="3" t="s">
        <v>316</v>
      </c>
      <c r="E3121">
        <v>10</v>
      </c>
      <c r="G3121" t="b">
        <v>1</v>
      </c>
      <c r="H3121" t="b">
        <v>0</v>
      </c>
      <c r="I3121" t="b">
        <v>0</v>
      </c>
      <c r="J3121" t="s">
        <v>6</v>
      </c>
      <c r="K3121">
        <v>128</v>
      </c>
      <c r="N3121" t="b">
        <v>0</v>
      </c>
      <c r="O3121" t="s">
        <v>316</v>
      </c>
      <c r="V3121" t="b">
        <v>0</v>
      </c>
      <c r="W3121" t="b">
        <v>1</v>
      </c>
    </row>
    <row r="3122" spans="1:23" x14ac:dyDescent="0.25">
      <c r="D3122" s="3" t="s">
        <v>317</v>
      </c>
      <c r="E3122">
        <v>11</v>
      </c>
      <c r="G3122" t="b">
        <v>1</v>
      </c>
      <c r="H3122" t="b">
        <v>0</v>
      </c>
      <c r="I3122" t="b">
        <v>0</v>
      </c>
      <c r="J3122" t="s">
        <v>2</v>
      </c>
      <c r="L3122">
        <v>10</v>
      </c>
      <c r="M3122">
        <v>0</v>
      </c>
      <c r="N3122" t="b">
        <v>0</v>
      </c>
      <c r="O3122" t="s">
        <v>317</v>
      </c>
      <c r="V3122" t="b">
        <v>0</v>
      </c>
      <c r="W3122" t="b">
        <v>1</v>
      </c>
    </row>
    <row r="3123" spans="1:23" x14ac:dyDescent="0.25">
      <c r="D3123" s="3" t="s">
        <v>318</v>
      </c>
      <c r="E3123">
        <v>12</v>
      </c>
      <c r="G3123" t="b">
        <v>1</v>
      </c>
      <c r="H3123" t="b">
        <v>0</v>
      </c>
      <c r="I3123" t="b">
        <v>0</v>
      </c>
      <c r="J3123" t="s">
        <v>73</v>
      </c>
      <c r="N3123" t="b">
        <v>0</v>
      </c>
      <c r="O3123" t="s">
        <v>318</v>
      </c>
      <c r="V3123" t="b">
        <v>0</v>
      </c>
      <c r="W3123" t="b">
        <v>1</v>
      </c>
    </row>
    <row r="3124" spans="1:23" x14ac:dyDescent="0.25">
      <c r="A3124" t="s">
        <v>1122</v>
      </c>
    </row>
    <row r="3125" spans="1:23" x14ac:dyDescent="0.25">
      <c r="A3125" t="s">
        <v>1123</v>
      </c>
    </row>
    <row r="3128" spans="1:23" x14ac:dyDescent="0.25">
      <c r="A3128" s="3" t="s">
        <v>297</v>
      </c>
    </row>
    <row r="3129" spans="1:23" x14ac:dyDescent="0.25">
      <c r="A3129" s="3" t="s">
        <v>298</v>
      </c>
    </row>
    <row r="3130" spans="1:23" x14ac:dyDescent="0.25">
      <c r="A3130" s="3" t="s">
        <v>403</v>
      </c>
    </row>
    <row r="3131" spans="1:23" x14ac:dyDescent="0.25">
      <c r="A3131" t="s">
        <v>1124</v>
      </c>
    </row>
    <row r="3132" spans="1:23" x14ac:dyDescent="0.25">
      <c r="A3132" t="s">
        <v>1125</v>
      </c>
    </row>
    <row r="3135" spans="1:23" x14ac:dyDescent="0.25">
      <c r="A3135" s="3" t="s">
        <v>297</v>
      </c>
    </row>
    <row r="3136" spans="1:23" x14ac:dyDescent="0.25">
      <c r="A3136" s="3" t="s">
        <v>298</v>
      </c>
    </row>
    <row r="3137" spans="1:1" x14ac:dyDescent="0.25">
      <c r="A3137" s="3" t="s">
        <v>59</v>
      </c>
    </row>
    <row r="3138" spans="1:1" x14ac:dyDescent="0.25">
      <c r="A3138" s="3" t="s">
        <v>11</v>
      </c>
    </row>
    <row r="3139" spans="1:1" x14ac:dyDescent="0.25">
      <c r="A3139" s="3" t="s">
        <v>84</v>
      </c>
    </row>
    <row r="3140" spans="1:1" x14ac:dyDescent="0.25">
      <c r="A3140" s="3" t="s">
        <v>175</v>
      </c>
    </row>
    <row r="3141" spans="1:1" x14ac:dyDescent="0.25">
      <c r="A3141" s="3" t="s">
        <v>345</v>
      </c>
    </row>
    <row r="3142" spans="1:1" x14ac:dyDescent="0.25">
      <c r="A3142" s="3" t="s">
        <v>170</v>
      </c>
    </row>
    <row r="3143" spans="1:1" x14ac:dyDescent="0.25">
      <c r="A3143" s="3" t="s">
        <v>324</v>
      </c>
    </row>
    <row r="3144" spans="1:1" x14ac:dyDescent="0.25">
      <c r="A3144" s="3" t="s">
        <v>141</v>
      </c>
    </row>
    <row r="3145" spans="1:1" x14ac:dyDescent="0.25">
      <c r="A3145" s="3" t="s">
        <v>342</v>
      </c>
    </row>
    <row r="3146" spans="1:1" x14ac:dyDescent="0.25">
      <c r="A3146" s="3" t="s">
        <v>174</v>
      </c>
    </row>
    <row r="3147" spans="1:1" x14ac:dyDescent="0.25">
      <c r="A3147" s="3" t="s">
        <v>147</v>
      </c>
    </row>
    <row r="3148" spans="1:1" x14ac:dyDescent="0.25">
      <c r="A3148" t="s">
        <v>1126</v>
      </c>
    </row>
    <row r="3149" spans="1:1" x14ac:dyDescent="0.25">
      <c r="A3149" t="s">
        <v>1127</v>
      </c>
    </row>
    <row r="3152" spans="1:1" x14ac:dyDescent="0.25">
      <c r="A3152" s="3" t="s">
        <v>297</v>
      </c>
    </row>
    <row r="3153" spans="1:23" x14ac:dyDescent="0.25">
      <c r="A3153" s="3" t="s">
        <v>298</v>
      </c>
    </row>
    <row r="3154" spans="1:23" x14ac:dyDescent="0.25">
      <c r="A3154" s="3" t="s">
        <v>926</v>
      </c>
    </row>
    <row r="3155" spans="1:23" x14ac:dyDescent="0.25">
      <c r="A3155" s="3" t="s">
        <v>333</v>
      </c>
    </row>
    <row r="3156" spans="1:23" x14ac:dyDescent="0.25">
      <c r="A3156" s="3" t="s">
        <v>181</v>
      </c>
    </row>
    <row r="3157" spans="1:23" x14ac:dyDescent="0.25">
      <c r="A3157" s="3" t="s">
        <v>178</v>
      </c>
    </row>
    <row r="3158" spans="1:23" x14ac:dyDescent="0.25">
      <c r="A3158" s="3" t="s">
        <v>12</v>
      </c>
    </row>
    <row r="3159" spans="1:23" x14ac:dyDescent="0.25">
      <c r="A3159" s="3" t="s">
        <v>179</v>
      </c>
    </row>
    <row r="3160" spans="1:23" x14ac:dyDescent="0.25">
      <c r="A3160" s="3" t="s">
        <v>17</v>
      </c>
    </row>
    <row r="3161" spans="1:23" x14ac:dyDescent="0.25">
      <c r="A3161" t="s">
        <v>1128</v>
      </c>
    </row>
    <row r="3162" spans="1:23" x14ac:dyDescent="0.25">
      <c r="A3162" t="s">
        <v>1133</v>
      </c>
    </row>
    <row r="3163" spans="1:23" x14ac:dyDescent="0.25">
      <c r="D3163" s="3" t="s">
        <v>0</v>
      </c>
      <c r="E3163">
        <v>1</v>
      </c>
      <c r="G3163" t="b">
        <v>0</v>
      </c>
      <c r="H3163" t="b">
        <v>1</v>
      </c>
      <c r="I3163" t="b">
        <v>0</v>
      </c>
      <c r="J3163" t="s">
        <v>2</v>
      </c>
      <c r="L3163">
        <v>10</v>
      </c>
      <c r="M3163">
        <v>0</v>
      </c>
      <c r="N3163" t="b">
        <v>0</v>
      </c>
      <c r="O3163" t="s">
        <v>0</v>
      </c>
      <c r="V3163" t="b">
        <v>0</v>
      </c>
      <c r="W3163" t="b">
        <v>1</v>
      </c>
    </row>
    <row r="3164" spans="1:23" x14ac:dyDescent="0.25">
      <c r="D3164" s="3" t="s">
        <v>303</v>
      </c>
      <c r="E3164">
        <v>2</v>
      </c>
      <c r="G3164" t="b">
        <v>1</v>
      </c>
      <c r="H3164" t="b">
        <v>0</v>
      </c>
      <c r="I3164" t="b">
        <v>0</v>
      </c>
      <c r="J3164" t="s">
        <v>6</v>
      </c>
      <c r="K3164">
        <v>128</v>
      </c>
      <c r="N3164" t="b">
        <v>0</v>
      </c>
      <c r="O3164" t="s">
        <v>303</v>
      </c>
      <c r="V3164" t="b">
        <v>0</v>
      </c>
      <c r="W3164" t="b">
        <v>1</v>
      </c>
    </row>
    <row r="3165" spans="1:23" x14ac:dyDescent="0.25">
      <c r="D3165" s="3" t="s">
        <v>304</v>
      </c>
      <c r="E3165">
        <v>3</v>
      </c>
      <c r="G3165" t="b">
        <v>1</v>
      </c>
      <c r="H3165" t="b">
        <v>0</v>
      </c>
      <c r="I3165" t="b">
        <v>0</v>
      </c>
      <c r="J3165" t="s">
        <v>6</v>
      </c>
      <c r="K3165">
        <v>128</v>
      </c>
      <c r="N3165" t="b">
        <v>0</v>
      </c>
      <c r="O3165" t="s">
        <v>304</v>
      </c>
      <c r="V3165" t="b">
        <v>0</v>
      </c>
      <c r="W3165" t="b">
        <v>1</v>
      </c>
    </row>
    <row r="3166" spans="1:23" x14ac:dyDescent="0.25">
      <c r="D3166" s="3" t="s">
        <v>310</v>
      </c>
      <c r="E3166">
        <v>4</v>
      </c>
      <c r="G3166" t="b">
        <v>1</v>
      </c>
      <c r="H3166" t="b">
        <v>0</v>
      </c>
      <c r="I3166" t="b">
        <v>0</v>
      </c>
      <c r="J3166" t="s">
        <v>6</v>
      </c>
      <c r="K3166">
        <v>128</v>
      </c>
      <c r="N3166" t="b">
        <v>0</v>
      </c>
      <c r="O3166" t="s">
        <v>310</v>
      </c>
      <c r="V3166" t="b">
        <v>0</v>
      </c>
      <c r="W3166" t="b">
        <v>1</v>
      </c>
    </row>
    <row r="3167" spans="1:23" x14ac:dyDescent="0.25">
      <c r="D3167" s="3" t="s">
        <v>325</v>
      </c>
      <c r="E3167">
        <v>5</v>
      </c>
      <c r="G3167" t="b">
        <v>0</v>
      </c>
      <c r="H3167" t="b">
        <v>0</v>
      </c>
      <c r="I3167" t="b">
        <v>0</v>
      </c>
      <c r="J3167" t="s">
        <v>339</v>
      </c>
      <c r="K3167">
        <v>10</v>
      </c>
      <c r="N3167" t="b">
        <v>0</v>
      </c>
      <c r="O3167" t="s">
        <v>325</v>
      </c>
      <c r="V3167" t="b">
        <v>0</v>
      </c>
      <c r="W3167" t="b">
        <v>1</v>
      </c>
    </row>
    <row r="3168" spans="1:23" x14ac:dyDescent="0.25">
      <c r="D3168" s="3" t="s">
        <v>326</v>
      </c>
      <c r="E3168">
        <v>6</v>
      </c>
      <c r="G3168" t="b">
        <v>1</v>
      </c>
      <c r="H3168" t="b">
        <v>0</v>
      </c>
      <c r="I3168" t="b">
        <v>0</v>
      </c>
      <c r="J3168" t="s">
        <v>6</v>
      </c>
      <c r="K3168">
        <v>128</v>
      </c>
      <c r="N3168" t="b">
        <v>0</v>
      </c>
      <c r="O3168" t="s">
        <v>326</v>
      </c>
      <c r="V3168" t="b">
        <v>0</v>
      </c>
      <c r="W3168" t="b">
        <v>1</v>
      </c>
    </row>
    <row r="3169" spans="1:23" x14ac:dyDescent="0.25">
      <c r="D3169" s="3" t="s">
        <v>327</v>
      </c>
      <c r="E3169">
        <v>7</v>
      </c>
      <c r="G3169" t="b">
        <v>1</v>
      </c>
      <c r="H3169" t="b">
        <v>0</v>
      </c>
      <c r="I3169" t="b">
        <v>0</v>
      </c>
      <c r="J3169" t="s">
        <v>6</v>
      </c>
      <c r="K3169">
        <v>1024</v>
      </c>
      <c r="N3169" t="b">
        <v>0</v>
      </c>
      <c r="O3169" t="s">
        <v>327</v>
      </c>
      <c r="V3169" t="b">
        <v>0</v>
      </c>
      <c r="W3169" t="b">
        <v>1</v>
      </c>
    </row>
    <row r="3170" spans="1:23" x14ac:dyDescent="0.25">
      <c r="D3170" s="3" t="s">
        <v>328</v>
      </c>
      <c r="E3170">
        <v>8</v>
      </c>
      <c r="G3170" t="b">
        <v>1</v>
      </c>
      <c r="H3170" t="b">
        <v>0</v>
      </c>
      <c r="I3170" t="b">
        <v>0</v>
      </c>
      <c r="J3170" t="s">
        <v>6</v>
      </c>
      <c r="K3170">
        <v>2000</v>
      </c>
      <c r="N3170" t="b">
        <v>0</v>
      </c>
      <c r="O3170" t="s">
        <v>328</v>
      </c>
      <c r="V3170" t="b">
        <v>0</v>
      </c>
      <c r="W3170" t="b">
        <v>1</v>
      </c>
    </row>
    <row r="3171" spans="1:23" x14ac:dyDescent="0.25">
      <c r="A3171" t="s">
        <v>1134</v>
      </c>
    </row>
    <row r="3172" spans="1:23" x14ac:dyDescent="0.25">
      <c r="A3172" t="s">
        <v>1135</v>
      </c>
    </row>
    <row r="3175" spans="1:23" x14ac:dyDescent="0.25">
      <c r="A3175" s="3" t="s">
        <v>297</v>
      </c>
    </row>
    <row r="3176" spans="1:23" x14ac:dyDescent="0.25">
      <c r="A3176" s="3" t="s">
        <v>298</v>
      </c>
    </row>
    <row r="3177" spans="1:23" x14ac:dyDescent="0.25">
      <c r="A3177" s="3" t="s">
        <v>403</v>
      </c>
    </row>
    <row r="3178" spans="1:23" x14ac:dyDescent="0.25">
      <c r="A3178" t="s">
        <v>1136</v>
      </c>
    </row>
    <row r="3179" spans="1:23" x14ac:dyDescent="0.25">
      <c r="A3179" t="s">
        <v>1137</v>
      </c>
    </row>
    <row r="3180" spans="1:23" x14ac:dyDescent="0.25">
      <c r="A3180" s="3" t="s">
        <v>509</v>
      </c>
    </row>
    <row r="3182" spans="1:23" x14ac:dyDescent="0.25">
      <c r="A3182" s="3" t="s">
        <v>297</v>
      </c>
    </row>
    <row r="3183" spans="1:23" x14ac:dyDescent="0.25">
      <c r="A3183" s="3" t="s">
        <v>298</v>
      </c>
    </row>
    <row r="3184" spans="1:23" x14ac:dyDescent="0.25">
      <c r="A3184" s="3" t="s">
        <v>509</v>
      </c>
    </row>
    <row r="3185" spans="1:3" x14ac:dyDescent="0.25">
      <c r="A3185" t="s">
        <v>1138</v>
      </c>
    </row>
    <row r="3186" spans="1:3" x14ac:dyDescent="0.25">
      <c r="A3186" t="s">
        <v>1149</v>
      </c>
    </row>
    <row r="3187" spans="1:3" x14ac:dyDescent="0.25">
      <c r="A3187" s="3" t="s">
        <v>52</v>
      </c>
      <c r="B3187" t="s">
        <v>74</v>
      </c>
      <c r="C3187" s="3" t="s">
        <v>57</v>
      </c>
    </row>
    <row r="3188" spans="1:3" x14ac:dyDescent="0.25">
      <c r="A3188" s="3" t="s">
        <v>52</v>
      </c>
      <c r="B3188" t="s">
        <v>75</v>
      </c>
      <c r="C3188" t="b">
        <v>0</v>
      </c>
    </row>
    <row r="3189" spans="1:3" x14ac:dyDescent="0.25">
      <c r="A3189" s="3" t="s">
        <v>52</v>
      </c>
      <c r="B3189" t="s">
        <v>576</v>
      </c>
      <c r="C3189" s="3" t="s">
        <v>624</v>
      </c>
    </row>
    <row r="3190" spans="1:3" x14ac:dyDescent="0.25">
      <c r="A3190" s="3" t="s">
        <v>52</v>
      </c>
      <c r="B3190" t="s">
        <v>578</v>
      </c>
      <c r="C3190" t="b">
        <v>0</v>
      </c>
    </row>
    <row r="3191" spans="1:3" x14ac:dyDescent="0.25">
      <c r="A3191" s="3" t="s">
        <v>52</v>
      </c>
      <c r="B3191" t="s">
        <v>579</v>
      </c>
      <c r="C3191" t="b">
        <v>0</v>
      </c>
    </row>
    <row r="3192" spans="1:3" x14ac:dyDescent="0.25">
      <c r="A3192" s="3" t="s">
        <v>52</v>
      </c>
      <c r="B3192" t="s">
        <v>580</v>
      </c>
      <c r="C3192" t="b">
        <v>0</v>
      </c>
    </row>
    <row r="3193" spans="1:3" x14ac:dyDescent="0.25">
      <c r="A3193" s="3" t="s">
        <v>52</v>
      </c>
      <c r="B3193" t="s">
        <v>581</v>
      </c>
      <c r="C3193" t="b">
        <v>0</v>
      </c>
    </row>
    <row r="3194" spans="1:3" x14ac:dyDescent="0.25">
      <c r="A3194" s="3" t="s">
        <v>48</v>
      </c>
      <c r="B3194" t="s">
        <v>76</v>
      </c>
      <c r="C3194" t="b">
        <v>1</v>
      </c>
    </row>
    <row r="3195" spans="1:3" x14ac:dyDescent="0.25">
      <c r="A3195" s="3" t="s">
        <v>48</v>
      </c>
      <c r="B3195" t="s">
        <v>77</v>
      </c>
      <c r="C3195" s="3" t="s">
        <v>582</v>
      </c>
    </row>
    <row r="3196" spans="1:3" x14ac:dyDescent="0.25">
      <c r="A3196" s="3" t="s">
        <v>48</v>
      </c>
      <c r="B3196" t="s">
        <v>583</v>
      </c>
      <c r="C3196" s="3" t="s">
        <v>584</v>
      </c>
    </row>
    <row r="3197" spans="1:3" x14ac:dyDescent="0.25">
      <c r="A3197" s="3" t="s">
        <v>303</v>
      </c>
      <c r="B3197" t="s">
        <v>76</v>
      </c>
      <c r="C3197" t="b">
        <v>0</v>
      </c>
    </row>
    <row r="3198" spans="1:3" x14ac:dyDescent="0.25">
      <c r="A3198" s="3" t="s">
        <v>303</v>
      </c>
      <c r="B3198" t="s">
        <v>77</v>
      </c>
      <c r="C3198" s="3" t="s">
        <v>585</v>
      </c>
    </row>
    <row r="3199" spans="1:3" x14ac:dyDescent="0.25">
      <c r="A3199" s="3" t="s">
        <v>303</v>
      </c>
      <c r="B3199" t="s">
        <v>599</v>
      </c>
      <c r="C3199">
        <v>16.57</v>
      </c>
    </row>
    <row r="3200" spans="1:3" x14ac:dyDescent="0.25">
      <c r="A3200" s="3" t="s">
        <v>303</v>
      </c>
      <c r="B3200" t="s">
        <v>583</v>
      </c>
      <c r="C3200" s="3" t="s">
        <v>584</v>
      </c>
    </row>
    <row r="3201" spans="1:3" x14ac:dyDescent="0.25">
      <c r="A3201" s="3" t="s">
        <v>304</v>
      </c>
      <c r="B3201" t="s">
        <v>76</v>
      </c>
      <c r="C3201" t="b">
        <v>0</v>
      </c>
    </row>
    <row r="3202" spans="1:3" x14ac:dyDescent="0.25">
      <c r="A3202" s="3" t="s">
        <v>304</v>
      </c>
      <c r="B3202" t="s">
        <v>77</v>
      </c>
      <c r="C3202" s="3" t="s">
        <v>597</v>
      </c>
    </row>
    <row r="3203" spans="1:3" x14ac:dyDescent="0.25">
      <c r="A3203" s="3" t="s">
        <v>304</v>
      </c>
      <c r="B3203" t="s">
        <v>599</v>
      </c>
      <c r="C3203">
        <v>19.43</v>
      </c>
    </row>
    <row r="3204" spans="1:3" x14ac:dyDescent="0.25">
      <c r="A3204" s="3" t="s">
        <v>304</v>
      </c>
      <c r="B3204" t="s">
        <v>583</v>
      </c>
      <c r="C3204" s="3" t="s">
        <v>584</v>
      </c>
    </row>
    <row r="3205" spans="1:3" x14ac:dyDescent="0.25">
      <c r="A3205" s="3" t="s">
        <v>305</v>
      </c>
      <c r="B3205" t="s">
        <v>76</v>
      </c>
      <c r="C3205" t="b">
        <v>0</v>
      </c>
    </row>
    <row r="3206" spans="1:3" x14ac:dyDescent="0.25">
      <c r="A3206" s="3" t="s">
        <v>305</v>
      </c>
      <c r="B3206" t="s">
        <v>77</v>
      </c>
      <c r="C3206" s="3" t="s">
        <v>598</v>
      </c>
    </row>
    <row r="3207" spans="1:3" x14ac:dyDescent="0.25">
      <c r="A3207" s="3" t="s">
        <v>305</v>
      </c>
      <c r="B3207" t="s">
        <v>599</v>
      </c>
      <c r="C3207">
        <v>13.14</v>
      </c>
    </row>
    <row r="3208" spans="1:3" x14ac:dyDescent="0.25">
      <c r="A3208" s="3" t="s">
        <v>305</v>
      </c>
      <c r="B3208" t="s">
        <v>583</v>
      </c>
      <c r="C3208" s="3" t="s">
        <v>584</v>
      </c>
    </row>
    <row r="3209" spans="1:3" x14ac:dyDescent="0.25">
      <c r="A3209" s="3" t="s">
        <v>306</v>
      </c>
      <c r="B3209" t="s">
        <v>76</v>
      </c>
      <c r="C3209" t="b">
        <v>0</v>
      </c>
    </row>
    <row r="3210" spans="1:3" x14ac:dyDescent="0.25">
      <c r="A3210" s="3" t="s">
        <v>306</v>
      </c>
      <c r="B3210" t="s">
        <v>77</v>
      </c>
      <c r="C3210" s="3" t="s">
        <v>600</v>
      </c>
    </row>
    <row r="3211" spans="1:3" x14ac:dyDescent="0.25">
      <c r="A3211" s="3" t="s">
        <v>306</v>
      </c>
      <c r="B3211" t="s">
        <v>599</v>
      </c>
      <c r="C3211">
        <v>13.71</v>
      </c>
    </row>
    <row r="3212" spans="1:3" x14ac:dyDescent="0.25">
      <c r="A3212" s="3" t="s">
        <v>306</v>
      </c>
      <c r="B3212" t="s">
        <v>583</v>
      </c>
      <c r="C3212" s="3" t="s">
        <v>584</v>
      </c>
    </row>
    <row r="3213" spans="1:3" x14ac:dyDescent="0.25">
      <c r="A3213" s="3" t="s">
        <v>307</v>
      </c>
      <c r="B3213" t="s">
        <v>76</v>
      </c>
      <c r="C3213" t="b">
        <v>0</v>
      </c>
    </row>
    <row r="3214" spans="1:3" x14ac:dyDescent="0.25">
      <c r="A3214" s="3" t="s">
        <v>307</v>
      </c>
      <c r="B3214" t="s">
        <v>77</v>
      </c>
      <c r="C3214" s="3" t="s">
        <v>603</v>
      </c>
    </row>
    <row r="3215" spans="1:3" x14ac:dyDescent="0.25">
      <c r="A3215" s="3" t="s">
        <v>307</v>
      </c>
      <c r="B3215" t="s">
        <v>599</v>
      </c>
      <c r="C3215">
        <v>23.71</v>
      </c>
    </row>
    <row r="3216" spans="1:3" x14ac:dyDescent="0.25">
      <c r="A3216" s="3" t="s">
        <v>307</v>
      </c>
      <c r="B3216" t="s">
        <v>583</v>
      </c>
      <c r="C3216" s="3" t="s">
        <v>584</v>
      </c>
    </row>
    <row r="3217" spans="1:3" x14ac:dyDescent="0.25">
      <c r="A3217" s="3" t="s">
        <v>308</v>
      </c>
      <c r="B3217" t="s">
        <v>76</v>
      </c>
      <c r="C3217" t="b">
        <v>0</v>
      </c>
    </row>
    <row r="3218" spans="1:3" x14ac:dyDescent="0.25">
      <c r="A3218" s="3" t="s">
        <v>308</v>
      </c>
      <c r="B3218" t="s">
        <v>77</v>
      </c>
      <c r="C3218" s="3" t="s">
        <v>607</v>
      </c>
    </row>
    <row r="3219" spans="1:3" x14ac:dyDescent="0.25">
      <c r="A3219" s="3" t="s">
        <v>308</v>
      </c>
      <c r="B3219" t="s">
        <v>599</v>
      </c>
      <c r="C3219">
        <v>23.71</v>
      </c>
    </row>
    <row r="3220" spans="1:3" x14ac:dyDescent="0.25">
      <c r="A3220" s="3" t="s">
        <v>308</v>
      </c>
      <c r="B3220" t="s">
        <v>583</v>
      </c>
      <c r="C3220" s="3" t="s">
        <v>584</v>
      </c>
    </row>
    <row r="3221" spans="1:3" x14ac:dyDescent="0.25">
      <c r="A3221" s="3" t="s">
        <v>309</v>
      </c>
      <c r="B3221" t="s">
        <v>76</v>
      </c>
      <c r="C3221" t="b">
        <v>0</v>
      </c>
    </row>
    <row r="3222" spans="1:3" x14ac:dyDescent="0.25">
      <c r="A3222" s="3" t="s">
        <v>309</v>
      </c>
      <c r="B3222" t="s">
        <v>77</v>
      </c>
      <c r="C3222" s="3" t="s">
        <v>609</v>
      </c>
    </row>
    <row r="3223" spans="1:3" x14ac:dyDescent="0.25">
      <c r="A3223" s="3" t="s">
        <v>309</v>
      </c>
      <c r="B3223" t="s">
        <v>599</v>
      </c>
      <c r="C3223">
        <v>22.71</v>
      </c>
    </row>
    <row r="3224" spans="1:3" x14ac:dyDescent="0.25">
      <c r="A3224" s="3" t="s">
        <v>309</v>
      </c>
      <c r="B3224" t="s">
        <v>583</v>
      </c>
      <c r="C3224" s="3" t="s">
        <v>584</v>
      </c>
    </row>
    <row r="3225" spans="1:3" x14ac:dyDescent="0.25">
      <c r="A3225" s="3" t="s">
        <v>0</v>
      </c>
      <c r="B3225" t="s">
        <v>76</v>
      </c>
      <c r="C3225" t="b">
        <v>0</v>
      </c>
    </row>
    <row r="3226" spans="1:3" x14ac:dyDescent="0.25">
      <c r="A3226" s="3" t="s">
        <v>0</v>
      </c>
      <c r="B3226" t="s">
        <v>77</v>
      </c>
      <c r="C3226" s="3" t="s">
        <v>610</v>
      </c>
    </row>
    <row r="3227" spans="1:3" x14ac:dyDescent="0.25">
      <c r="A3227" s="3" t="s">
        <v>0</v>
      </c>
      <c r="B3227" t="s">
        <v>599</v>
      </c>
      <c r="C3227">
        <v>4.43</v>
      </c>
    </row>
    <row r="3228" spans="1:3" x14ac:dyDescent="0.25">
      <c r="A3228" s="3" t="s">
        <v>0</v>
      </c>
      <c r="B3228" t="s">
        <v>583</v>
      </c>
      <c r="C3228" s="3" t="s">
        <v>1161</v>
      </c>
    </row>
    <row r="3229" spans="1:3" x14ac:dyDescent="0.25">
      <c r="A3229" s="3" t="s">
        <v>0</v>
      </c>
      <c r="B3229" t="s">
        <v>586</v>
      </c>
      <c r="C3229">
        <v>1</v>
      </c>
    </row>
    <row r="3230" spans="1:3" x14ac:dyDescent="0.25">
      <c r="A3230" s="3" t="s">
        <v>0</v>
      </c>
      <c r="B3230" t="s">
        <v>587</v>
      </c>
      <c r="C3230">
        <v>1</v>
      </c>
    </row>
    <row r="3231" spans="1:3" x14ac:dyDescent="0.25">
      <c r="A3231" s="3" t="s">
        <v>0</v>
      </c>
      <c r="B3231" t="s">
        <v>588</v>
      </c>
      <c r="C3231" s="3" t="s">
        <v>589</v>
      </c>
    </row>
    <row r="3232" spans="1:3" x14ac:dyDescent="0.25">
      <c r="A3232" s="3" t="s">
        <v>0</v>
      </c>
      <c r="B3232" t="s">
        <v>590</v>
      </c>
      <c r="C3232" s="3" t="s">
        <v>591</v>
      </c>
    </row>
    <row r="3233" spans="1:3" x14ac:dyDescent="0.25">
      <c r="A3233" s="3" t="s">
        <v>0</v>
      </c>
      <c r="B3233" t="s">
        <v>592</v>
      </c>
      <c r="C3233">
        <v>2</v>
      </c>
    </row>
    <row r="3234" spans="1:3" x14ac:dyDescent="0.25">
      <c r="A3234" s="3" t="s">
        <v>0</v>
      </c>
      <c r="B3234" t="s">
        <v>593</v>
      </c>
      <c r="C3234" t="b">
        <v>1</v>
      </c>
    </row>
    <row r="3235" spans="1:3" x14ac:dyDescent="0.25">
      <c r="A3235" s="3" t="s">
        <v>0</v>
      </c>
      <c r="B3235" t="s">
        <v>594</v>
      </c>
      <c r="C3235" t="b">
        <v>1</v>
      </c>
    </row>
    <row r="3236" spans="1:3" x14ac:dyDescent="0.25">
      <c r="A3236" s="3" t="s">
        <v>0</v>
      </c>
      <c r="B3236" t="s">
        <v>811</v>
      </c>
      <c r="C3236" s="3" t="s">
        <v>1162</v>
      </c>
    </row>
    <row r="3237" spans="1:3" x14ac:dyDescent="0.25">
      <c r="A3237" s="3" t="s">
        <v>0</v>
      </c>
      <c r="B3237" t="s">
        <v>813</v>
      </c>
      <c r="C3237" s="3" t="s">
        <v>1163</v>
      </c>
    </row>
    <row r="3238" spans="1:3" x14ac:dyDescent="0.25">
      <c r="A3238" s="3" t="s">
        <v>0</v>
      </c>
      <c r="B3238" t="s">
        <v>595</v>
      </c>
      <c r="C3238" t="b">
        <v>1</v>
      </c>
    </row>
    <row r="3239" spans="1:3" x14ac:dyDescent="0.25">
      <c r="A3239" s="3" t="s">
        <v>0</v>
      </c>
      <c r="B3239" t="s">
        <v>596</v>
      </c>
      <c r="C3239" t="b">
        <v>1</v>
      </c>
    </row>
    <row r="3240" spans="1:3" x14ac:dyDescent="0.25">
      <c r="A3240" s="3" t="s">
        <v>52</v>
      </c>
      <c r="B3240" t="s">
        <v>612</v>
      </c>
      <c r="C3240">
        <v>0</v>
      </c>
    </row>
    <row r="3241" spans="1:3" x14ac:dyDescent="0.25">
      <c r="A3241" s="3" t="s">
        <v>52</v>
      </c>
      <c r="B3241" t="s">
        <v>830</v>
      </c>
      <c r="C3241">
        <v>2</v>
      </c>
    </row>
    <row r="3242" spans="1:3" x14ac:dyDescent="0.25">
      <c r="A3242" s="3" t="s">
        <v>52</v>
      </c>
      <c r="B3242" t="s">
        <v>831</v>
      </c>
      <c r="C3242">
        <v>0</v>
      </c>
    </row>
    <row r="3243" spans="1:3" x14ac:dyDescent="0.25">
      <c r="A3243" s="3" t="s">
        <v>52</v>
      </c>
      <c r="B3243" t="s">
        <v>613</v>
      </c>
      <c r="C3243" t="b">
        <v>0</v>
      </c>
    </row>
    <row r="3244" spans="1:3" x14ac:dyDescent="0.25">
      <c r="A3244" s="3" t="s">
        <v>52</v>
      </c>
      <c r="B3244" t="s">
        <v>614</v>
      </c>
      <c r="C3244" t="b">
        <v>1</v>
      </c>
    </row>
    <row r="3245" spans="1:3" x14ac:dyDescent="0.25">
      <c r="A3245" s="3" t="s">
        <v>52</v>
      </c>
      <c r="B3245" t="s">
        <v>615</v>
      </c>
      <c r="C3245" t="b">
        <v>1</v>
      </c>
    </row>
    <row r="3246" spans="1:3" x14ac:dyDescent="0.25">
      <c r="A3246" s="3" t="s">
        <v>52</v>
      </c>
      <c r="B3246" t="s">
        <v>616</v>
      </c>
      <c r="C3246">
        <v>0</v>
      </c>
    </row>
    <row r="3247" spans="1:3" x14ac:dyDescent="0.25">
      <c r="A3247" s="3" t="s">
        <v>52</v>
      </c>
      <c r="B3247" t="s">
        <v>617</v>
      </c>
      <c r="C3247">
        <v>-2</v>
      </c>
    </row>
    <row r="3248" spans="1:3" x14ac:dyDescent="0.25">
      <c r="A3248" s="3" t="s">
        <v>52</v>
      </c>
      <c r="B3248" t="s">
        <v>618</v>
      </c>
      <c r="C3248">
        <v>1</v>
      </c>
    </row>
    <row r="3249" spans="1:3" x14ac:dyDescent="0.25">
      <c r="A3249" s="3" t="s">
        <v>52</v>
      </c>
      <c r="B3249" t="s">
        <v>619</v>
      </c>
      <c r="C3249">
        <v>1</v>
      </c>
    </row>
    <row r="3250" spans="1:3" x14ac:dyDescent="0.25">
      <c r="A3250" s="3" t="s">
        <v>52</v>
      </c>
      <c r="B3250" t="s">
        <v>620</v>
      </c>
      <c r="C3250">
        <v>1</v>
      </c>
    </row>
    <row r="3251" spans="1:3" x14ac:dyDescent="0.25">
      <c r="A3251" s="3" t="s">
        <v>52</v>
      </c>
      <c r="B3251" t="s">
        <v>621</v>
      </c>
      <c r="C3251">
        <v>1</v>
      </c>
    </row>
    <row r="3252" spans="1:3" x14ac:dyDescent="0.25">
      <c r="A3252" t="s">
        <v>1150</v>
      </c>
    </row>
    <row r="3253" spans="1:3" x14ac:dyDescent="0.25">
      <c r="A3253" t="s">
        <v>1153</v>
      </c>
    </row>
    <row r="3254" spans="1:3" x14ac:dyDescent="0.25">
      <c r="A3254" s="3" t="s">
        <v>52</v>
      </c>
      <c r="B3254" t="s">
        <v>74</v>
      </c>
      <c r="C3254" s="3" t="s">
        <v>56</v>
      </c>
    </row>
    <row r="3255" spans="1:3" x14ac:dyDescent="0.25">
      <c r="A3255" s="3" t="s">
        <v>52</v>
      </c>
      <c r="B3255" t="s">
        <v>75</v>
      </c>
      <c r="C3255" t="b">
        <v>0</v>
      </c>
    </row>
    <row r="3256" spans="1:3" x14ac:dyDescent="0.25">
      <c r="A3256" s="3" t="s">
        <v>52</v>
      </c>
      <c r="B3256" t="s">
        <v>576</v>
      </c>
      <c r="C3256" s="3" t="s">
        <v>624</v>
      </c>
    </row>
    <row r="3257" spans="1:3" x14ac:dyDescent="0.25">
      <c r="A3257" s="3" t="s">
        <v>52</v>
      </c>
      <c r="B3257" t="s">
        <v>578</v>
      </c>
      <c r="C3257" t="b">
        <v>0</v>
      </c>
    </row>
    <row r="3258" spans="1:3" x14ac:dyDescent="0.25">
      <c r="A3258" s="3" t="s">
        <v>52</v>
      </c>
      <c r="B3258" t="s">
        <v>579</v>
      </c>
      <c r="C3258" t="b">
        <v>0</v>
      </c>
    </row>
    <row r="3259" spans="1:3" x14ac:dyDescent="0.25">
      <c r="A3259" s="3" t="s">
        <v>52</v>
      </c>
      <c r="B3259" t="s">
        <v>580</v>
      </c>
      <c r="C3259" t="b">
        <v>0</v>
      </c>
    </row>
    <row r="3260" spans="1:3" x14ac:dyDescent="0.25">
      <c r="A3260" s="3" t="s">
        <v>52</v>
      </c>
      <c r="B3260" t="s">
        <v>581</v>
      </c>
      <c r="C3260" t="b">
        <v>0</v>
      </c>
    </row>
    <row r="3261" spans="1:3" x14ac:dyDescent="0.25">
      <c r="A3261" s="3" t="s">
        <v>48</v>
      </c>
      <c r="B3261" t="s">
        <v>76</v>
      </c>
      <c r="C3261" t="b">
        <v>1</v>
      </c>
    </row>
    <row r="3262" spans="1:3" x14ac:dyDescent="0.25">
      <c r="A3262" s="3" t="s">
        <v>48</v>
      </c>
      <c r="B3262" t="s">
        <v>77</v>
      </c>
      <c r="C3262" s="3" t="s">
        <v>582</v>
      </c>
    </row>
    <row r="3263" spans="1:3" x14ac:dyDescent="0.25">
      <c r="A3263" s="3" t="s">
        <v>48</v>
      </c>
      <c r="B3263" t="s">
        <v>583</v>
      </c>
      <c r="C3263" s="3" t="s">
        <v>584</v>
      </c>
    </row>
    <row r="3264" spans="1:3" x14ac:dyDescent="0.25">
      <c r="A3264" s="3" t="s">
        <v>0</v>
      </c>
      <c r="B3264" t="s">
        <v>76</v>
      </c>
      <c r="C3264" t="b">
        <v>0</v>
      </c>
    </row>
    <row r="3265" spans="1:3" x14ac:dyDescent="0.25">
      <c r="A3265" s="3" t="s">
        <v>0</v>
      </c>
      <c r="B3265" t="s">
        <v>77</v>
      </c>
      <c r="C3265" s="3" t="s">
        <v>585</v>
      </c>
    </row>
    <row r="3266" spans="1:3" x14ac:dyDescent="0.25">
      <c r="A3266" s="3" t="s">
        <v>0</v>
      </c>
      <c r="B3266" t="s">
        <v>599</v>
      </c>
      <c r="C3266">
        <v>4.43</v>
      </c>
    </row>
    <row r="3267" spans="1:3" x14ac:dyDescent="0.25">
      <c r="A3267" s="3" t="s">
        <v>0</v>
      </c>
      <c r="B3267" t="s">
        <v>583</v>
      </c>
      <c r="C3267" s="3" t="s">
        <v>584</v>
      </c>
    </row>
    <row r="3268" spans="1:3" x14ac:dyDescent="0.25">
      <c r="A3268" s="3" t="s">
        <v>303</v>
      </c>
      <c r="B3268" t="s">
        <v>76</v>
      </c>
      <c r="C3268" t="b">
        <v>0</v>
      </c>
    </row>
    <row r="3269" spans="1:3" x14ac:dyDescent="0.25">
      <c r="A3269" s="3" t="s">
        <v>303</v>
      </c>
      <c r="B3269" t="s">
        <v>77</v>
      </c>
      <c r="C3269" s="3" t="s">
        <v>597</v>
      </c>
    </row>
    <row r="3270" spans="1:3" x14ac:dyDescent="0.25">
      <c r="A3270" s="3" t="s">
        <v>303</v>
      </c>
      <c r="B3270" t="s">
        <v>599</v>
      </c>
      <c r="C3270">
        <v>16.57</v>
      </c>
    </row>
    <row r="3271" spans="1:3" x14ac:dyDescent="0.25">
      <c r="A3271" s="3" t="s">
        <v>303</v>
      </c>
      <c r="B3271" t="s">
        <v>583</v>
      </c>
      <c r="C3271" s="3" t="s">
        <v>584</v>
      </c>
    </row>
    <row r="3272" spans="1:3" x14ac:dyDescent="0.25">
      <c r="A3272" s="3" t="s">
        <v>304</v>
      </c>
      <c r="B3272" t="s">
        <v>76</v>
      </c>
      <c r="C3272" t="b">
        <v>0</v>
      </c>
    </row>
    <row r="3273" spans="1:3" x14ac:dyDescent="0.25">
      <c r="A3273" s="3" t="s">
        <v>304</v>
      </c>
      <c r="B3273" t="s">
        <v>77</v>
      </c>
      <c r="C3273" s="3" t="s">
        <v>598</v>
      </c>
    </row>
    <row r="3274" spans="1:3" x14ac:dyDescent="0.25">
      <c r="A3274" s="3" t="s">
        <v>304</v>
      </c>
      <c r="B3274" t="s">
        <v>599</v>
      </c>
      <c r="C3274">
        <v>23.57</v>
      </c>
    </row>
    <row r="3275" spans="1:3" x14ac:dyDescent="0.25">
      <c r="A3275" s="3" t="s">
        <v>304</v>
      </c>
      <c r="B3275" t="s">
        <v>583</v>
      </c>
      <c r="C3275" s="3" t="s">
        <v>584</v>
      </c>
    </row>
    <row r="3276" spans="1:3" x14ac:dyDescent="0.25">
      <c r="A3276" s="3" t="s">
        <v>310</v>
      </c>
      <c r="B3276" t="s">
        <v>76</v>
      </c>
      <c r="C3276" t="b">
        <v>0</v>
      </c>
    </row>
    <row r="3277" spans="1:3" x14ac:dyDescent="0.25">
      <c r="A3277" s="3" t="s">
        <v>310</v>
      </c>
      <c r="B3277" t="s">
        <v>77</v>
      </c>
      <c r="C3277" s="3" t="s">
        <v>600</v>
      </c>
    </row>
    <row r="3278" spans="1:3" x14ac:dyDescent="0.25">
      <c r="A3278" s="3" t="s">
        <v>310</v>
      </c>
      <c r="B3278" t="s">
        <v>599</v>
      </c>
      <c r="C3278">
        <v>17.86</v>
      </c>
    </row>
    <row r="3279" spans="1:3" x14ac:dyDescent="0.25">
      <c r="A3279" s="3" t="s">
        <v>310</v>
      </c>
      <c r="B3279" t="s">
        <v>583</v>
      </c>
      <c r="C3279" s="3" t="s">
        <v>584</v>
      </c>
    </row>
    <row r="3280" spans="1:3" x14ac:dyDescent="0.25">
      <c r="A3280" s="3" t="s">
        <v>311</v>
      </c>
      <c r="B3280" t="s">
        <v>76</v>
      </c>
      <c r="C3280" t="b">
        <v>0</v>
      </c>
    </row>
    <row r="3281" spans="1:3" x14ac:dyDescent="0.25">
      <c r="A3281" s="3" t="s">
        <v>311</v>
      </c>
      <c r="B3281" t="s">
        <v>77</v>
      </c>
      <c r="C3281" s="3" t="s">
        <v>603</v>
      </c>
    </row>
    <row r="3282" spans="1:3" x14ac:dyDescent="0.25">
      <c r="A3282" s="3" t="s">
        <v>311</v>
      </c>
      <c r="B3282" t="s">
        <v>599</v>
      </c>
      <c r="C3282">
        <v>15.86</v>
      </c>
    </row>
    <row r="3283" spans="1:3" x14ac:dyDescent="0.25">
      <c r="A3283" s="3" t="s">
        <v>311</v>
      </c>
      <c r="B3283" t="s">
        <v>583</v>
      </c>
      <c r="C3283" s="3" t="s">
        <v>584</v>
      </c>
    </row>
    <row r="3284" spans="1:3" x14ac:dyDescent="0.25">
      <c r="A3284" s="3" t="s">
        <v>312</v>
      </c>
      <c r="B3284" t="s">
        <v>76</v>
      </c>
      <c r="C3284" t="b">
        <v>0</v>
      </c>
    </row>
    <row r="3285" spans="1:3" x14ac:dyDescent="0.25">
      <c r="A3285" s="3" t="s">
        <v>312</v>
      </c>
      <c r="B3285" t="s">
        <v>77</v>
      </c>
      <c r="C3285" s="3" t="s">
        <v>607</v>
      </c>
    </row>
    <row r="3286" spans="1:3" x14ac:dyDescent="0.25">
      <c r="A3286" s="3" t="s">
        <v>312</v>
      </c>
      <c r="B3286" t="s">
        <v>599</v>
      </c>
      <c r="C3286">
        <v>19.71</v>
      </c>
    </row>
    <row r="3287" spans="1:3" x14ac:dyDescent="0.25">
      <c r="A3287" s="3" t="s">
        <v>312</v>
      </c>
      <c r="B3287" t="s">
        <v>583</v>
      </c>
      <c r="C3287" s="3" t="s">
        <v>584</v>
      </c>
    </row>
    <row r="3288" spans="1:3" x14ac:dyDescent="0.25">
      <c r="A3288" s="3" t="s">
        <v>313</v>
      </c>
      <c r="B3288" t="s">
        <v>76</v>
      </c>
      <c r="C3288" t="b">
        <v>0</v>
      </c>
    </row>
    <row r="3289" spans="1:3" x14ac:dyDescent="0.25">
      <c r="A3289" s="3" t="s">
        <v>313</v>
      </c>
      <c r="B3289" t="s">
        <v>77</v>
      </c>
      <c r="C3289" s="3" t="s">
        <v>609</v>
      </c>
    </row>
    <row r="3290" spans="1:3" x14ac:dyDescent="0.25">
      <c r="A3290" s="3" t="s">
        <v>313</v>
      </c>
      <c r="B3290" t="s">
        <v>599</v>
      </c>
      <c r="C3290">
        <v>35.29</v>
      </c>
    </row>
    <row r="3291" spans="1:3" x14ac:dyDescent="0.25">
      <c r="A3291" s="3" t="s">
        <v>313</v>
      </c>
      <c r="B3291" t="s">
        <v>583</v>
      </c>
      <c r="C3291" s="3" t="s">
        <v>584</v>
      </c>
    </row>
    <row r="3292" spans="1:3" x14ac:dyDescent="0.25">
      <c r="A3292" s="3" t="s">
        <v>314</v>
      </c>
      <c r="B3292" t="s">
        <v>76</v>
      </c>
      <c r="C3292" t="b">
        <v>0</v>
      </c>
    </row>
    <row r="3293" spans="1:3" x14ac:dyDescent="0.25">
      <c r="A3293" s="3" t="s">
        <v>314</v>
      </c>
      <c r="B3293" t="s">
        <v>77</v>
      </c>
      <c r="C3293" s="3" t="s">
        <v>610</v>
      </c>
    </row>
    <row r="3294" spans="1:3" x14ac:dyDescent="0.25">
      <c r="A3294" s="3" t="s">
        <v>314</v>
      </c>
      <c r="B3294" t="s">
        <v>599</v>
      </c>
      <c r="C3294">
        <v>16.29</v>
      </c>
    </row>
    <row r="3295" spans="1:3" x14ac:dyDescent="0.25">
      <c r="A3295" s="3" t="s">
        <v>314</v>
      </c>
      <c r="B3295" t="s">
        <v>583</v>
      </c>
      <c r="C3295" s="3" t="s">
        <v>584</v>
      </c>
    </row>
    <row r="3296" spans="1:3" x14ac:dyDescent="0.25">
      <c r="A3296" s="3" t="s">
        <v>315</v>
      </c>
      <c r="B3296" t="s">
        <v>76</v>
      </c>
      <c r="C3296" t="b">
        <v>0</v>
      </c>
    </row>
    <row r="3297" spans="1:3" x14ac:dyDescent="0.25">
      <c r="A3297" s="3" t="s">
        <v>315</v>
      </c>
      <c r="B3297" t="s">
        <v>77</v>
      </c>
      <c r="C3297" s="3" t="s">
        <v>611</v>
      </c>
    </row>
    <row r="3298" spans="1:3" x14ac:dyDescent="0.25">
      <c r="A3298" s="3" t="s">
        <v>315</v>
      </c>
      <c r="B3298" t="s">
        <v>599</v>
      </c>
      <c r="C3298">
        <v>30.43</v>
      </c>
    </row>
    <row r="3299" spans="1:3" x14ac:dyDescent="0.25">
      <c r="A3299" s="3" t="s">
        <v>315</v>
      </c>
      <c r="B3299" t="s">
        <v>583</v>
      </c>
      <c r="C3299" s="3" t="s">
        <v>584</v>
      </c>
    </row>
    <row r="3300" spans="1:3" x14ac:dyDescent="0.25">
      <c r="A3300" s="3" t="s">
        <v>316</v>
      </c>
      <c r="B3300" t="s">
        <v>76</v>
      </c>
      <c r="C3300" t="b">
        <v>0</v>
      </c>
    </row>
    <row r="3301" spans="1:3" x14ac:dyDescent="0.25">
      <c r="A3301" s="3" t="s">
        <v>316</v>
      </c>
      <c r="B3301" t="s">
        <v>77</v>
      </c>
      <c r="C3301" s="3" t="s">
        <v>787</v>
      </c>
    </row>
    <row r="3302" spans="1:3" x14ac:dyDescent="0.25">
      <c r="A3302" s="3" t="s">
        <v>316</v>
      </c>
      <c r="B3302" t="s">
        <v>599</v>
      </c>
      <c r="C3302">
        <v>21.71</v>
      </c>
    </row>
    <row r="3303" spans="1:3" x14ac:dyDescent="0.25">
      <c r="A3303" s="3" t="s">
        <v>316</v>
      </c>
      <c r="B3303" t="s">
        <v>583</v>
      </c>
      <c r="C3303" s="3" t="s">
        <v>584</v>
      </c>
    </row>
    <row r="3304" spans="1:3" x14ac:dyDescent="0.25">
      <c r="A3304" s="3" t="s">
        <v>317</v>
      </c>
      <c r="B3304" t="s">
        <v>76</v>
      </c>
      <c r="C3304" t="b">
        <v>0</v>
      </c>
    </row>
    <row r="3305" spans="1:3" x14ac:dyDescent="0.25">
      <c r="A3305" s="3" t="s">
        <v>317</v>
      </c>
      <c r="B3305" t="s">
        <v>77</v>
      </c>
      <c r="C3305" s="3" t="s">
        <v>788</v>
      </c>
    </row>
    <row r="3306" spans="1:3" x14ac:dyDescent="0.25">
      <c r="A3306" s="3" t="s">
        <v>317</v>
      </c>
      <c r="B3306" t="s">
        <v>599</v>
      </c>
      <c r="C3306">
        <v>15.43</v>
      </c>
    </row>
    <row r="3307" spans="1:3" x14ac:dyDescent="0.25">
      <c r="A3307" s="3" t="s">
        <v>317</v>
      </c>
      <c r="B3307" t="s">
        <v>583</v>
      </c>
      <c r="C3307" s="3" t="s">
        <v>584</v>
      </c>
    </row>
    <row r="3308" spans="1:3" x14ac:dyDescent="0.25">
      <c r="A3308" s="3" t="s">
        <v>318</v>
      </c>
      <c r="B3308" t="s">
        <v>76</v>
      </c>
      <c r="C3308" t="b">
        <v>0</v>
      </c>
    </row>
    <row r="3309" spans="1:3" x14ac:dyDescent="0.25">
      <c r="A3309" s="3" t="s">
        <v>318</v>
      </c>
      <c r="B3309" t="s">
        <v>77</v>
      </c>
      <c r="C3309" s="3" t="s">
        <v>789</v>
      </c>
    </row>
    <row r="3310" spans="1:3" x14ac:dyDescent="0.25">
      <c r="A3310" s="3" t="s">
        <v>318</v>
      </c>
      <c r="B3310" t="s">
        <v>599</v>
      </c>
      <c r="C3310">
        <v>19.57</v>
      </c>
    </row>
    <row r="3311" spans="1:3" x14ac:dyDescent="0.25">
      <c r="A3311" s="3" t="s">
        <v>318</v>
      </c>
      <c r="B3311" t="s">
        <v>583</v>
      </c>
      <c r="C3311" s="3" t="s">
        <v>584</v>
      </c>
    </row>
    <row r="3312" spans="1:3" x14ac:dyDescent="0.25">
      <c r="A3312" s="3" t="s">
        <v>318</v>
      </c>
      <c r="B3312" t="s">
        <v>605</v>
      </c>
      <c r="C3312">
        <v>-4108</v>
      </c>
    </row>
    <row r="3313" spans="1:3" x14ac:dyDescent="0.25">
      <c r="A3313" s="3" t="s">
        <v>318</v>
      </c>
      <c r="B3313" t="s">
        <v>602</v>
      </c>
      <c r="C3313">
        <v>10</v>
      </c>
    </row>
    <row r="3314" spans="1:3" x14ac:dyDescent="0.25">
      <c r="A3314" s="3" t="s">
        <v>318</v>
      </c>
      <c r="B3314" t="s">
        <v>638</v>
      </c>
      <c r="C3314" s="3" t="s">
        <v>834</v>
      </c>
    </row>
    <row r="3315" spans="1:3" x14ac:dyDescent="0.25">
      <c r="A3315" s="3" t="s">
        <v>318</v>
      </c>
      <c r="B3315" t="s">
        <v>640</v>
      </c>
      <c r="C3315">
        <v>6</v>
      </c>
    </row>
    <row r="3316" spans="1:3" x14ac:dyDescent="0.25">
      <c r="A3316" s="3" t="s">
        <v>318</v>
      </c>
      <c r="B3316" t="s">
        <v>641</v>
      </c>
      <c r="C3316">
        <v>6</v>
      </c>
    </row>
    <row r="3317" spans="1:3" x14ac:dyDescent="0.25">
      <c r="A3317" s="3" t="s">
        <v>318</v>
      </c>
      <c r="B3317" t="s">
        <v>835</v>
      </c>
      <c r="C3317" t="b">
        <v>1</v>
      </c>
    </row>
    <row r="3318" spans="1:3" x14ac:dyDescent="0.25">
      <c r="A3318" s="3" t="s">
        <v>318</v>
      </c>
      <c r="B3318" t="s">
        <v>836</v>
      </c>
      <c r="C3318">
        <v>8</v>
      </c>
    </row>
    <row r="3319" spans="1:3" x14ac:dyDescent="0.25">
      <c r="A3319" s="3" t="s">
        <v>318</v>
      </c>
      <c r="B3319" t="s">
        <v>837</v>
      </c>
      <c r="C3319">
        <v>3</v>
      </c>
    </row>
    <row r="3320" spans="1:3" x14ac:dyDescent="0.25">
      <c r="A3320" s="3" t="s">
        <v>318</v>
      </c>
      <c r="B3320" t="s">
        <v>838</v>
      </c>
      <c r="C3320">
        <v>7</v>
      </c>
    </row>
    <row r="3321" spans="1:3" x14ac:dyDescent="0.25">
      <c r="A3321" s="3" t="s">
        <v>318</v>
      </c>
      <c r="B3321" t="s">
        <v>839</v>
      </c>
      <c r="C3321">
        <v>0</v>
      </c>
    </row>
    <row r="3322" spans="1:3" x14ac:dyDescent="0.25">
      <c r="A3322" s="3" t="s">
        <v>318</v>
      </c>
      <c r="B3322" t="s">
        <v>840</v>
      </c>
      <c r="C3322">
        <v>0.5</v>
      </c>
    </row>
    <row r="3323" spans="1:3" x14ac:dyDescent="0.25">
      <c r="A3323" s="3" t="s">
        <v>318</v>
      </c>
      <c r="B3323" t="s">
        <v>841</v>
      </c>
      <c r="C3323">
        <v>7</v>
      </c>
    </row>
    <row r="3324" spans="1:3" x14ac:dyDescent="0.25">
      <c r="A3324" s="3" t="s">
        <v>318</v>
      </c>
      <c r="B3324" t="s">
        <v>842</v>
      </c>
      <c r="C3324">
        <v>0</v>
      </c>
    </row>
    <row r="3325" spans="1:3" x14ac:dyDescent="0.25">
      <c r="A3325" s="3" t="s">
        <v>318</v>
      </c>
      <c r="B3325" t="s">
        <v>843</v>
      </c>
      <c r="C3325">
        <v>1</v>
      </c>
    </row>
    <row r="3326" spans="1:3" x14ac:dyDescent="0.25">
      <c r="A3326" s="3" t="s">
        <v>318</v>
      </c>
      <c r="B3326" t="s">
        <v>844</v>
      </c>
      <c r="C3326">
        <v>7</v>
      </c>
    </row>
    <row r="3327" spans="1:3" x14ac:dyDescent="0.25">
      <c r="A3327" s="3" t="s">
        <v>52</v>
      </c>
      <c r="B3327" t="s">
        <v>612</v>
      </c>
      <c r="C3327">
        <v>0</v>
      </c>
    </row>
    <row r="3328" spans="1:3" x14ac:dyDescent="0.25">
      <c r="A3328" s="3" t="s">
        <v>52</v>
      </c>
      <c r="B3328" t="s">
        <v>830</v>
      </c>
      <c r="C3328">
        <v>2</v>
      </c>
    </row>
    <row r="3329" spans="1:3" x14ac:dyDescent="0.25">
      <c r="A3329" s="3" t="s">
        <v>52</v>
      </c>
      <c r="B3329" t="s">
        <v>831</v>
      </c>
      <c r="C3329">
        <v>0</v>
      </c>
    </row>
    <row r="3330" spans="1:3" x14ac:dyDescent="0.25">
      <c r="A3330" s="3" t="s">
        <v>52</v>
      </c>
      <c r="B3330" t="s">
        <v>613</v>
      </c>
      <c r="C3330" t="b">
        <v>0</v>
      </c>
    </row>
    <row r="3331" spans="1:3" x14ac:dyDescent="0.25">
      <c r="A3331" s="3" t="s">
        <v>52</v>
      </c>
      <c r="B3331" t="s">
        <v>614</v>
      </c>
      <c r="C3331" t="b">
        <v>1</v>
      </c>
    </row>
    <row r="3332" spans="1:3" x14ac:dyDescent="0.25">
      <c r="A3332" s="3" t="s">
        <v>52</v>
      </c>
      <c r="B3332" t="s">
        <v>615</v>
      </c>
      <c r="C3332" t="b">
        <v>1</v>
      </c>
    </row>
    <row r="3333" spans="1:3" x14ac:dyDescent="0.25">
      <c r="A3333" s="3" t="s">
        <v>52</v>
      </c>
      <c r="B3333" t="s">
        <v>616</v>
      </c>
      <c r="C3333">
        <v>0</v>
      </c>
    </row>
    <row r="3334" spans="1:3" x14ac:dyDescent="0.25">
      <c r="A3334" s="3" t="s">
        <v>52</v>
      </c>
      <c r="B3334" t="s">
        <v>617</v>
      </c>
      <c r="C3334">
        <v>-2</v>
      </c>
    </row>
    <row r="3335" spans="1:3" x14ac:dyDescent="0.25">
      <c r="A3335" s="3" t="s">
        <v>52</v>
      </c>
      <c r="B3335" t="s">
        <v>618</v>
      </c>
      <c r="C3335">
        <v>1</v>
      </c>
    </row>
    <row r="3336" spans="1:3" x14ac:dyDescent="0.25">
      <c r="A3336" s="3" t="s">
        <v>52</v>
      </c>
      <c r="B3336" t="s">
        <v>619</v>
      </c>
      <c r="C3336">
        <v>1</v>
      </c>
    </row>
    <row r="3337" spans="1:3" x14ac:dyDescent="0.25">
      <c r="A3337" s="3" t="s">
        <v>52</v>
      </c>
      <c r="B3337" t="s">
        <v>620</v>
      </c>
      <c r="C3337">
        <v>1</v>
      </c>
    </row>
    <row r="3338" spans="1:3" x14ac:dyDescent="0.25">
      <c r="A3338" s="3" t="s">
        <v>52</v>
      </c>
      <c r="B3338" t="s">
        <v>621</v>
      </c>
      <c r="C3338">
        <v>1</v>
      </c>
    </row>
    <row r="3339" spans="1:3" x14ac:dyDescent="0.25">
      <c r="A3339" t="s">
        <v>1154</v>
      </c>
    </row>
    <row r="3340" spans="1:3" x14ac:dyDescent="0.25">
      <c r="A3340" t="s">
        <v>1157</v>
      </c>
    </row>
    <row r="3341" spans="1:3" x14ac:dyDescent="0.25">
      <c r="A3341" s="3" t="s">
        <v>52</v>
      </c>
      <c r="B3341" t="s">
        <v>74</v>
      </c>
      <c r="C3341" s="3" t="s">
        <v>58</v>
      </c>
    </row>
    <row r="3342" spans="1:3" x14ac:dyDescent="0.25">
      <c r="A3342" s="3" t="s">
        <v>52</v>
      </c>
      <c r="B3342" t="s">
        <v>75</v>
      </c>
      <c r="C3342" t="b">
        <v>0</v>
      </c>
    </row>
    <row r="3343" spans="1:3" x14ac:dyDescent="0.25">
      <c r="A3343" s="3" t="s">
        <v>52</v>
      </c>
      <c r="B3343" t="s">
        <v>576</v>
      </c>
      <c r="C3343" s="3" t="s">
        <v>624</v>
      </c>
    </row>
    <row r="3344" spans="1:3" x14ac:dyDescent="0.25">
      <c r="A3344" s="3" t="s">
        <v>52</v>
      </c>
      <c r="B3344" t="s">
        <v>578</v>
      </c>
      <c r="C3344" t="b">
        <v>0</v>
      </c>
    </row>
    <row r="3345" spans="1:3" x14ac:dyDescent="0.25">
      <c r="A3345" s="3" t="s">
        <v>52</v>
      </c>
      <c r="B3345" t="s">
        <v>579</v>
      </c>
      <c r="C3345" t="b">
        <v>0</v>
      </c>
    </row>
    <row r="3346" spans="1:3" x14ac:dyDescent="0.25">
      <c r="A3346" s="3" t="s">
        <v>52</v>
      </c>
      <c r="B3346" t="s">
        <v>580</v>
      </c>
      <c r="C3346" t="b">
        <v>0</v>
      </c>
    </row>
    <row r="3347" spans="1:3" x14ac:dyDescent="0.25">
      <c r="A3347" s="3" t="s">
        <v>52</v>
      </c>
      <c r="B3347" t="s">
        <v>581</v>
      </c>
      <c r="C3347" t="b">
        <v>0</v>
      </c>
    </row>
    <row r="3348" spans="1:3" x14ac:dyDescent="0.25">
      <c r="A3348" s="3" t="s">
        <v>48</v>
      </c>
      <c r="B3348" t="s">
        <v>76</v>
      </c>
      <c r="C3348" t="b">
        <v>1</v>
      </c>
    </row>
    <row r="3349" spans="1:3" x14ac:dyDescent="0.25">
      <c r="A3349" s="3" t="s">
        <v>48</v>
      </c>
      <c r="B3349" t="s">
        <v>77</v>
      </c>
      <c r="C3349" s="3" t="s">
        <v>582</v>
      </c>
    </row>
    <row r="3350" spans="1:3" x14ac:dyDescent="0.25">
      <c r="A3350" s="3" t="s">
        <v>48</v>
      </c>
      <c r="B3350" t="s">
        <v>583</v>
      </c>
      <c r="C3350" s="3" t="s">
        <v>584</v>
      </c>
    </row>
    <row r="3351" spans="1:3" x14ac:dyDescent="0.25">
      <c r="A3351" s="3" t="s">
        <v>0</v>
      </c>
      <c r="B3351" t="s">
        <v>76</v>
      </c>
      <c r="C3351" t="b">
        <v>0</v>
      </c>
    </row>
    <row r="3352" spans="1:3" x14ac:dyDescent="0.25">
      <c r="A3352" s="3" t="s">
        <v>0</v>
      </c>
      <c r="B3352" t="s">
        <v>77</v>
      </c>
      <c r="C3352" s="3" t="s">
        <v>585</v>
      </c>
    </row>
    <row r="3353" spans="1:3" x14ac:dyDescent="0.25">
      <c r="A3353" s="3" t="s">
        <v>0</v>
      </c>
      <c r="B3353" t="s">
        <v>599</v>
      </c>
      <c r="C3353">
        <v>4.43</v>
      </c>
    </row>
    <row r="3354" spans="1:3" x14ac:dyDescent="0.25">
      <c r="A3354" s="3" t="s">
        <v>0</v>
      </c>
      <c r="B3354" t="s">
        <v>583</v>
      </c>
      <c r="C3354" s="3" t="s">
        <v>584</v>
      </c>
    </row>
    <row r="3355" spans="1:3" x14ac:dyDescent="0.25">
      <c r="A3355" s="3" t="s">
        <v>303</v>
      </c>
      <c r="B3355" t="s">
        <v>76</v>
      </c>
      <c r="C3355" t="b">
        <v>0</v>
      </c>
    </row>
    <row r="3356" spans="1:3" x14ac:dyDescent="0.25">
      <c r="A3356" s="3" t="s">
        <v>303</v>
      </c>
      <c r="B3356" t="s">
        <v>77</v>
      </c>
      <c r="C3356" s="3" t="s">
        <v>597</v>
      </c>
    </row>
    <row r="3357" spans="1:3" x14ac:dyDescent="0.25">
      <c r="A3357" s="3" t="s">
        <v>303</v>
      </c>
      <c r="B3357" t="s">
        <v>599</v>
      </c>
      <c r="C3357">
        <v>16.57</v>
      </c>
    </row>
    <row r="3358" spans="1:3" x14ac:dyDescent="0.25">
      <c r="A3358" s="3" t="s">
        <v>303</v>
      </c>
      <c r="B3358" t="s">
        <v>583</v>
      </c>
      <c r="C3358" s="3" t="s">
        <v>584</v>
      </c>
    </row>
    <row r="3359" spans="1:3" x14ac:dyDescent="0.25">
      <c r="A3359" s="3" t="s">
        <v>304</v>
      </c>
      <c r="B3359" t="s">
        <v>76</v>
      </c>
      <c r="C3359" t="b">
        <v>0</v>
      </c>
    </row>
    <row r="3360" spans="1:3" x14ac:dyDescent="0.25">
      <c r="A3360" s="3" t="s">
        <v>304</v>
      </c>
      <c r="B3360" t="s">
        <v>77</v>
      </c>
      <c r="C3360" s="3" t="s">
        <v>598</v>
      </c>
    </row>
    <row r="3361" spans="1:3" x14ac:dyDescent="0.25">
      <c r="A3361" s="3" t="s">
        <v>304</v>
      </c>
      <c r="B3361" t="s">
        <v>599</v>
      </c>
      <c r="C3361">
        <v>35.29</v>
      </c>
    </row>
    <row r="3362" spans="1:3" x14ac:dyDescent="0.25">
      <c r="A3362" s="3" t="s">
        <v>304</v>
      </c>
      <c r="B3362" t="s">
        <v>583</v>
      </c>
      <c r="C3362" s="3" t="s">
        <v>584</v>
      </c>
    </row>
    <row r="3363" spans="1:3" x14ac:dyDescent="0.25">
      <c r="A3363" s="3" t="s">
        <v>310</v>
      </c>
      <c r="B3363" t="s">
        <v>76</v>
      </c>
      <c r="C3363" t="b">
        <v>0</v>
      </c>
    </row>
    <row r="3364" spans="1:3" x14ac:dyDescent="0.25">
      <c r="A3364" s="3" t="s">
        <v>310</v>
      </c>
      <c r="B3364" t="s">
        <v>77</v>
      </c>
      <c r="C3364" s="3" t="s">
        <v>600</v>
      </c>
    </row>
    <row r="3365" spans="1:3" x14ac:dyDescent="0.25">
      <c r="A3365" s="3" t="s">
        <v>310</v>
      </c>
      <c r="B3365" t="s">
        <v>599</v>
      </c>
      <c r="C3365">
        <v>17.86</v>
      </c>
    </row>
    <row r="3366" spans="1:3" x14ac:dyDescent="0.25">
      <c r="A3366" s="3" t="s">
        <v>310</v>
      </c>
      <c r="B3366" t="s">
        <v>583</v>
      </c>
      <c r="C3366" s="3" t="s">
        <v>584</v>
      </c>
    </row>
    <row r="3367" spans="1:3" x14ac:dyDescent="0.25">
      <c r="A3367" s="3" t="s">
        <v>325</v>
      </c>
      <c r="B3367" t="s">
        <v>76</v>
      </c>
      <c r="C3367" t="b">
        <v>0</v>
      </c>
    </row>
    <row r="3368" spans="1:3" x14ac:dyDescent="0.25">
      <c r="A3368" s="3" t="s">
        <v>325</v>
      </c>
      <c r="B3368" t="s">
        <v>77</v>
      </c>
      <c r="C3368" s="3" t="s">
        <v>603</v>
      </c>
    </row>
    <row r="3369" spans="1:3" x14ac:dyDescent="0.25">
      <c r="A3369" s="3" t="s">
        <v>325</v>
      </c>
      <c r="B3369" t="s">
        <v>599</v>
      </c>
      <c r="C3369">
        <v>19.57</v>
      </c>
    </row>
    <row r="3370" spans="1:3" x14ac:dyDescent="0.25">
      <c r="A3370" s="3" t="s">
        <v>325</v>
      </c>
      <c r="B3370" t="s">
        <v>583</v>
      </c>
      <c r="C3370" s="3" t="s">
        <v>584</v>
      </c>
    </row>
    <row r="3371" spans="1:3" x14ac:dyDescent="0.25">
      <c r="A3371" s="3" t="s">
        <v>326</v>
      </c>
      <c r="B3371" t="s">
        <v>76</v>
      </c>
      <c r="C3371" t="b">
        <v>0</v>
      </c>
    </row>
    <row r="3372" spans="1:3" x14ac:dyDescent="0.25">
      <c r="A3372" s="3" t="s">
        <v>326</v>
      </c>
      <c r="B3372" t="s">
        <v>77</v>
      </c>
      <c r="C3372" s="3" t="s">
        <v>607</v>
      </c>
    </row>
    <row r="3373" spans="1:3" x14ac:dyDescent="0.25">
      <c r="A3373" s="3" t="s">
        <v>326</v>
      </c>
      <c r="B3373" t="s">
        <v>599</v>
      </c>
      <c r="C3373">
        <v>26</v>
      </c>
    </row>
    <row r="3374" spans="1:3" x14ac:dyDescent="0.25">
      <c r="A3374" s="3" t="s">
        <v>326</v>
      </c>
      <c r="B3374" t="s">
        <v>583</v>
      </c>
      <c r="C3374" s="3" t="s">
        <v>584</v>
      </c>
    </row>
    <row r="3375" spans="1:3" x14ac:dyDescent="0.25">
      <c r="A3375" s="3" t="s">
        <v>327</v>
      </c>
      <c r="B3375" t="s">
        <v>76</v>
      </c>
      <c r="C3375" t="b">
        <v>0</v>
      </c>
    </row>
    <row r="3376" spans="1:3" x14ac:dyDescent="0.25">
      <c r="A3376" s="3" t="s">
        <v>327</v>
      </c>
      <c r="B3376" t="s">
        <v>77</v>
      </c>
      <c r="C3376" s="3" t="s">
        <v>609</v>
      </c>
    </row>
    <row r="3377" spans="1:3" x14ac:dyDescent="0.25">
      <c r="A3377" s="3" t="s">
        <v>327</v>
      </c>
      <c r="B3377" t="s">
        <v>599</v>
      </c>
      <c r="C3377">
        <v>19.57</v>
      </c>
    </row>
    <row r="3378" spans="1:3" x14ac:dyDescent="0.25">
      <c r="A3378" s="3" t="s">
        <v>327</v>
      </c>
      <c r="B3378" t="s">
        <v>583</v>
      </c>
      <c r="C3378" s="3" t="s">
        <v>584</v>
      </c>
    </row>
    <row r="3379" spans="1:3" x14ac:dyDescent="0.25">
      <c r="A3379" s="3" t="s">
        <v>328</v>
      </c>
      <c r="B3379" t="s">
        <v>76</v>
      </c>
      <c r="C3379" t="b">
        <v>0</v>
      </c>
    </row>
    <row r="3380" spans="1:3" x14ac:dyDescent="0.25">
      <c r="A3380" s="3" t="s">
        <v>328</v>
      </c>
      <c r="B3380" t="s">
        <v>77</v>
      </c>
      <c r="C3380" s="3" t="s">
        <v>610</v>
      </c>
    </row>
    <row r="3381" spans="1:3" x14ac:dyDescent="0.25">
      <c r="A3381" s="3" t="s">
        <v>328</v>
      </c>
      <c r="B3381" t="s">
        <v>599</v>
      </c>
      <c r="C3381">
        <v>25</v>
      </c>
    </row>
    <row r="3382" spans="1:3" x14ac:dyDescent="0.25">
      <c r="A3382" s="3" t="s">
        <v>328</v>
      </c>
      <c r="B3382" t="s">
        <v>583</v>
      </c>
      <c r="C3382" s="3" t="s">
        <v>584</v>
      </c>
    </row>
    <row r="3383" spans="1:3" x14ac:dyDescent="0.25">
      <c r="A3383" s="3" t="s">
        <v>52</v>
      </c>
      <c r="B3383" t="s">
        <v>612</v>
      </c>
      <c r="C3383">
        <v>0</v>
      </c>
    </row>
    <row r="3384" spans="1:3" x14ac:dyDescent="0.25">
      <c r="A3384" s="3" t="s">
        <v>52</v>
      </c>
      <c r="B3384" t="s">
        <v>830</v>
      </c>
      <c r="C3384">
        <v>2</v>
      </c>
    </row>
    <row r="3385" spans="1:3" x14ac:dyDescent="0.25">
      <c r="A3385" s="3" t="s">
        <v>52</v>
      </c>
      <c r="B3385" t="s">
        <v>831</v>
      </c>
      <c r="C3385">
        <v>0</v>
      </c>
    </row>
    <row r="3386" spans="1:3" x14ac:dyDescent="0.25">
      <c r="A3386" s="3" t="s">
        <v>52</v>
      </c>
      <c r="B3386" t="s">
        <v>613</v>
      </c>
      <c r="C3386" t="b">
        <v>0</v>
      </c>
    </row>
    <row r="3387" spans="1:3" x14ac:dyDescent="0.25">
      <c r="A3387" s="3" t="s">
        <v>52</v>
      </c>
      <c r="B3387" t="s">
        <v>614</v>
      </c>
      <c r="C3387" t="b">
        <v>1</v>
      </c>
    </row>
    <row r="3388" spans="1:3" x14ac:dyDescent="0.25">
      <c r="A3388" s="3" t="s">
        <v>52</v>
      </c>
      <c r="B3388" t="s">
        <v>615</v>
      </c>
      <c r="C3388" t="b">
        <v>1</v>
      </c>
    </row>
    <row r="3389" spans="1:3" x14ac:dyDescent="0.25">
      <c r="A3389" s="3" t="s">
        <v>52</v>
      </c>
      <c r="B3389" t="s">
        <v>616</v>
      </c>
      <c r="C3389">
        <v>0</v>
      </c>
    </row>
    <row r="3390" spans="1:3" x14ac:dyDescent="0.25">
      <c r="A3390" s="3" t="s">
        <v>52</v>
      </c>
      <c r="B3390" t="s">
        <v>617</v>
      </c>
      <c r="C3390">
        <v>-2</v>
      </c>
    </row>
    <row r="3391" spans="1:3" x14ac:dyDescent="0.25">
      <c r="A3391" s="3" t="s">
        <v>52</v>
      </c>
      <c r="B3391" t="s">
        <v>618</v>
      </c>
      <c r="C3391">
        <v>1</v>
      </c>
    </row>
    <row r="3392" spans="1:3" x14ac:dyDescent="0.25">
      <c r="A3392" s="3" t="s">
        <v>52</v>
      </c>
      <c r="B3392" t="s">
        <v>619</v>
      </c>
      <c r="C3392">
        <v>1</v>
      </c>
    </row>
    <row r="3393" spans="1:23" x14ac:dyDescent="0.25">
      <c r="A3393" s="3" t="s">
        <v>52</v>
      </c>
      <c r="B3393" t="s">
        <v>620</v>
      </c>
      <c r="C3393">
        <v>1</v>
      </c>
    </row>
    <row r="3394" spans="1:23" x14ac:dyDescent="0.25">
      <c r="A3394" s="3" t="s">
        <v>52</v>
      </c>
      <c r="B3394" t="s">
        <v>621</v>
      </c>
      <c r="C3394">
        <v>1</v>
      </c>
    </row>
    <row r="3395" spans="1:23" x14ac:dyDescent="0.25">
      <c r="A3395" t="s">
        <v>1158</v>
      </c>
    </row>
    <row r="3396" spans="1:23" x14ac:dyDescent="0.25">
      <c r="A3396" t="s">
        <v>970</v>
      </c>
    </row>
    <row r="3397" spans="1:23" x14ac:dyDescent="0.25">
      <c r="D3397" s="3" t="s">
        <v>3</v>
      </c>
      <c r="E3397">
        <v>1</v>
      </c>
      <c r="G3397" t="b">
        <v>1</v>
      </c>
      <c r="H3397" t="b">
        <v>0</v>
      </c>
      <c r="I3397" t="b">
        <v>0</v>
      </c>
      <c r="N3397" t="b">
        <v>0</v>
      </c>
      <c r="O3397" t="s">
        <v>3</v>
      </c>
      <c r="T3397" t="b">
        <v>0</v>
      </c>
      <c r="V3397" t="b">
        <v>0</v>
      </c>
      <c r="W3397" t="b">
        <v>1</v>
      </c>
    </row>
    <row r="3398" spans="1:23" x14ac:dyDescent="0.25">
      <c r="D3398" s="3" t="s">
        <v>115</v>
      </c>
      <c r="E3398">
        <v>2</v>
      </c>
      <c r="G3398" t="b">
        <v>1</v>
      </c>
      <c r="H3398" t="b">
        <v>0</v>
      </c>
      <c r="I3398" t="b">
        <v>0</v>
      </c>
      <c r="N3398" t="b">
        <v>0</v>
      </c>
      <c r="O3398" t="s">
        <v>115</v>
      </c>
      <c r="T3398" t="b">
        <v>0</v>
      </c>
      <c r="V3398" t="b">
        <v>0</v>
      </c>
      <c r="W3398" t="b">
        <v>1</v>
      </c>
    </row>
    <row r="3399" spans="1:23" x14ac:dyDescent="0.25">
      <c r="D3399" s="3" t="s">
        <v>112</v>
      </c>
      <c r="E3399">
        <v>3</v>
      </c>
      <c r="G3399" t="b">
        <v>1</v>
      </c>
      <c r="H3399" t="b">
        <v>0</v>
      </c>
      <c r="I3399" t="b">
        <v>0</v>
      </c>
      <c r="N3399" t="b">
        <v>0</v>
      </c>
      <c r="O3399" t="s">
        <v>112</v>
      </c>
      <c r="T3399" t="b">
        <v>0</v>
      </c>
      <c r="V3399" t="b">
        <v>0</v>
      </c>
      <c r="W3399" t="b">
        <v>1</v>
      </c>
    </row>
    <row r="3400" spans="1:23" x14ac:dyDescent="0.25">
      <c r="D3400" s="3" t="s">
        <v>192</v>
      </c>
      <c r="E3400">
        <v>4</v>
      </c>
      <c r="G3400" t="b">
        <v>1</v>
      </c>
      <c r="H3400" t="b">
        <v>0</v>
      </c>
      <c r="I3400" t="b">
        <v>0</v>
      </c>
      <c r="N3400" t="b">
        <v>0</v>
      </c>
      <c r="O3400" t="s">
        <v>192</v>
      </c>
      <c r="T3400" t="b">
        <v>0</v>
      </c>
      <c r="V3400" t="b">
        <v>0</v>
      </c>
      <c r="W3400" t="b">
        <v>1</v>
      </c>
    </row>
    <row r="3401" spans="1:23" x14ac:dyDescent="0.25">
      <c r="D3401" s="3" t="s">
        <v>193</v>
      </c>
      <c r="E3401">
        <v>5</v>
      </c>
      <c r="G3401" t="b">
        <v>1</v>
      </c>
      <c r="H3401" t="b">
        <v>0</v>
      </c>
      <c r="I3401" t="b">
        <v>0</v>
      </c>
      <c r="N3401" t="b">
        <v>0</v>
      </c>
      <c r="O3401" t="s">
        <v>193</v>
      </c>
      <c r="T3401" t="b">
        <v>0</v>
      </c>
      <c r="V3401" t="b">
        <v>0</v>
      </c>
      <c r="W3401" t="b">
        <v>1</v>
      </c>
    </row>
    <row r="3402" spans="1:23" x14ac:dyDescent="0.25">
      <c r="D3402" s="3" t="s">
        <v>194</v>
      </c>
      <c r="E3402">
        <v>6</v>
      </c>
      <c r="G3402" t="b">
        <v>1</v>
      </c>
      <c r="H3402" t="b">
        <v>0</v>
      </c>
      <c r="I3402" t="b">
        <v>0</v>
      </c>
      <c r="N3402" t="b">
        <v>0</v>
      </c>
      <c r="O3402" t="s">
        <v>194</v>
      </c>
      <c r="T3402" t="b">
        <v>0</v>
      </c>
      <c r="V3402" t="b">
        <v>0</v>
      </c>
      <c r="W3402" t="b">
        <v>1</v>
      </c>
    </row>
    <row r="3403" spans="1:23" x14ac:dyDescent="0.25">
      <c r="D3403" s="3" t="s">
        <v>240</v>
      </c>
      <c r="E3403">
        <v>7</v>
      </c>
      <c r="G3403" t="b">
        <v>1</v>
      </c>
      <c r="H3403" t="b">
        <v>0</v>
      </c>
      <c r="I3403" t="b">
        <v>0</v>
      </c>
      <c r="N3403" t="b">
        <v>0</v>
      </c>
      <c r="O3403" t="s">
        <v>240</v>
      </c>
      <c r="T3403" t="b">
        <v>0</v>
      </c>
      <c r="V3403" t="b">
        <v>0</v>
      </c>
      <c r="W3403" t="b">
        <v>1</v>
      </c>
    </row>
    <row r="3404" spans="1:23" x14ac:dyDescent="0.25">
      <c r="D3404" s="3" t="s">
        <v>111</v>
      </c>
      <c r="E3404">
        <v>8</v>
      </c>
      <c r="G3404" t="b">
        <v>1</v>
      </c>
      <c r="H3404" t="b">
        <v>0</v>
      </c>
      <c r="I3404" t="b">
        <v>0</v>
      </c>
      <c r="N3404" t="b">
        <v>0</v>
      </c>
      <c r="O3404" t="s">
        <v>111</v>
      </c>
      <c r="T3404" t="b">
        <v>0</v>
      </c>
      <c r="V3404" t="b">
        <v>0</v>
      </c>
      <c r="W3404" t="b">
        <v>1</v>
      </c>
    </row>
    <row r="3405" spans="1:23" x14ac:dyDescent="0.25">
      <c r="D3405" s="3" t="s">
        <v>291</v>
      </c>
      <c r="E3405">
        <v>9</v>
      </c>
      <c r="G3405" t="b">
        <v>1</v>
      </c>
      <c r="H3405" t="b">
        <v>0</v>
      </c>
      <c r="I3405" t="b">
        <v>0</v>
      </c>
      <c r="N3405" t="b">
        <v>0</v>
      </c>
      <c r="O3405" t="s">
        <v>291</v>
      </c>
      <c r="T3405" t="b">
        <v>0</v>
      </c>
      <c r="V3405" t="b">
        <v>0</v>
      </c>
      <c r="W3405" t="b">
        <v>1</v>
      </c>
    </row>
    <row r="3406" spans="1:23" x14ac:dyDescent="0.25">
      <c r="D3406" s="3" t="s">
        <v>282</v>
      </c>
      <c r="E3406">
        <v>10</v>
      </c>
      <c r="G3406" t="b">
        <v>1</v>
      </c>
      <c r="H3406" t="b">
        <v>0</v>
      </c>
      <c r="I3406" t="b">
        <v>0</v>
      </c>
      <c r="N3406" t="b">
        <v>0</v>
      </c>
      <c r="O3406" t="s">
        <v>282</v>
      </c>
      <c r="T3406" t="b">
        <v>0</v>
      </c>
      <c r="V3406" t="b">
        <v>0</v>
      </c>
      <c r="W3406" t="b">
        <v>1</v>
      </c>
    </row>
    <row r="3407" spans="1:23" x14ac:dyDescent="0.25">
      <c r="D3407" s="3" t="s">
        <v>302</v>
      </c>
      <c r="E3407">
        <v>11</v>
      </c>
      <c r="G3407" t="b">
        <v>1</v>
      </c>
      <c r="H3407" t="b">
        <v>0</v>
      </c>
      <c r="I3407" t="b">
        <v>0</v>
      </c>
      <c r="N3407" t="b">
        <v>0</v>
      </c>
      <c r="O3407" t="s">
        <v>302</v>
      </c>
      <c r="T3407" t="b">
        <v>0</v>
      </c>
      <c r="V3407" t="b">
        <v>0</v>
      </c>
      <c r="W3407" t="b">
        <v>1</v>
      </c>
    </row>
    <row r="3408" spans="1:23" x14ac:dyDescent="0.25">
      <c r="D3408" s="3" t="s">
        <v>118</v>
      </c>
      <c r="E3408">
        <v>12</v>
      </c>
      <c r="G3408" t="b">
        <v>1</v>
      </c>
      <c r="H3408" t="b">
        <v>0</v>
      </c>
      <c r="I3408" t="b">
        <v>0</v>
      </c>
      <c r="N3408" t="b">
        <v>0</v>
      </c>
      <c r="O3408" t="s">
        <v>118</v>
      </c>
      <c r="T3408" t="b">
        <v>0</v>
      </c>
      <c r="V3408" t="b">
        <v>0</v>
      </c>
      <c r="W3408" t="b">
        <v>1</v>
      </c>
    </row>
    <row r="3409" spans="4:23" x14ac:dyDescent="0.25">
      <c r="D3409" s="3" t="s">
        <v>119</v>
      </c>
      <c r="E3409">
        <v>13</v>
      </c>
      <c r="G3409" t="b">
        <v>1</v>
      </c>
      <c r="H3409" t="b">
        <v>0</v>
      </c>
      <c r="I3409" t="b">
        <v>0</v>
      </c>
      <c r="N3409" t="b">
        <v>0</v>
      </c>
      <c r="O3409" t="s">
        <v>119</v>
      </c>
      <c r="T3409" t="b">
        <v>0</v>
      </c>
      <c r="V3409" t="b">
        <v>0</v>
      </c>
      <c r="W3409" t="b">
        <v>1</v>
      </c>
    </row>
    <row r="3410" spans="4:23" x14ac:dyDescent="0.25">
      <c r="D3410" s="3" t="s">
        <v>122</v>
      </c>
      <c r="E3410">
        <v>14</v>
      </c>
      <c r="G3410" t="b">
        <v>1</v>
      </c>
      <c r="H3410" t="b">
        <v>0</v>
      </c>
      <c r="I3410" t="b">
        <v>0</v>
      </c>
      <c r="N3410" t="b">
        <v>0</v>
      </c>
      <c r="O3410" t="s">
        <v>122</v>
      </c>
      <c r="T3410" t="b">
        <v>0</v>
      </c>
      <c r="V3410" t="b">
        <v>0</v>
      </c>
      <c r="W3410" t="b">
        <v>1</v>
      </c>
    </row>
    <row r="3411" spans="4:23" x14ac:dyDescent="0.25">
      <c r="D3411" s="3" t="s">
        <v>284</v>
      </c>
      <c r="E3411">
        <v>15</v>
      </c>
      <c r="G3411" t="b">
        <v>1</v>
      </c>
      <c r="H3411" t="b">
        <v>0</v>
      </c>
      <c r="I3411" t="b">
        <v>0</v>
      </c>
      <c r="N3411" t="b">
        <v>0</v>
      </c>
      <c r="O3411" t="s">
        <v>284</v>
      </c>
      <c r="T3411" t="b">
        <v>0</v>
      </c>
      <c r="V3411" t="b">
        <v>0</v>
      </c>
      <c r="W3411" t="b">
        <v>1</v>
      </c>
    </row>
    <row r="3412" spans="4:23" x14ac:dyDescent="0.25">
      <c r="D3412" s="3" t="s">
        <v>285</v>
      </c>
      <c r="E3412">
        <v>16</v>
      </c>
      <c r="G3412" t="b">
        <v>1</v>
      </c>
      <c r="H3412" t="b">
        <v>0</v>
      </c>
      <c r="I3412" t="b">
        <v>0</v>
      </c>
      <c r="N3412" t="b">
        <v>0</v>
      </c>
      <c r="O3412" t="s">
        <v>285</v>
      </c>
      <c r="T3412" t="b">
        <v>0</v>
      </c>
      <c r="V3412" t="b">
        <v>0</v>
      </c>
      <c r="W3412" t="b">
        <v>1</v>
      </c>
    </row>
    <row r="3413" spans="4:23" x14ac:dyDescent="0.25">
      <c r="D3413" s="3" t="s">
        <v>286</v>
      </c>
      <c r="E3413">
        <v>17</v>
      </c>
      <c r="G3413" t="b">
        <v>1</v>
      </c>
      <c r="H3413" t="b">
        <v>0</v>
      </c>
      <c r="I3413" t="b">
        <v>0</v>
      </c>
      <c r="N3413" t="b">
        <v>0</v>
      </c>
      <c r="O3413" t="s">
        <v>286</v>
      </c>
      <c r="T3413" t="b">
        <v>0</v>
      </c>
      <c r="V3413" t="b">
        <v>0</v>
      </c>
      <c r="W3413" t="b">
        <v>1</v>
      </c>
    </row>
    <row r="3414" spans="4:23" x14ac:dyDescent="0.25">
      <c r="D3414" s="3" t="s">
        <v>287</v>
      </c>
      <c r="E3414">
        <v>18</v>
      </c>
      <c r="G3414" t="b">
        <v>1</v>
      </c>
      <c r="H3414" t="b">
        <v>0</v>
      </c>
      <c r="I3414" t="b">
        <v>0</v>
      </c>
      <c r="N3414" t="b">
        <v>0</v>
      </c>
      <c r="O3414" t="s">
        <v>287</v>
      </c>
      <c r="T3414" t="b">
        <v>0</v>
      </c>
      <c r="V3414" t="b">
        <v>0</v>
      </c>
      <c r="W3414" t="b">
        <v>1</v>
      </c>
    </row>
    <row r="3415" spans="4:23" x14ac:dyDescent="0.25">
      <c r="D3415" s="3" t="s">
        <v>288</v>
      </c>
      <c r="E3415">
        <v>19</v>
      </c>
      <c r="G3415" t="b">
        <v>1</v>
      </c>
      <c r="H3415" t="b">
        <v>0</v>
      </c>
      <c r="I3415" t="b">
        <v>0</v>
      </c>
      <c r="N3415" t="b">
        <v>0</v>
      </c>
      <c r="O3415" t="s">
        <v>288</v>
      </c>
      <c r="T3415" t="b">
        <v>0</v>
      </c>
      <c r="V3415" t="b">
        <v>0</v>
      </c>
      <c r="W3415" t="b">
        <v>1</v>
      </c>
    </row>
    <row r="3416" spans="4:23" x14ac:dyDescent="0.25">
      <c r="D3416" s="3" t="s">
        <v>289</v>
      </c>
      <c r="E3416">
        <v>20</v>
      </c>
      <c r="G3416" t="b">
        <v>1</v>
      </c>
      <c r="H3416" t="b">
        <v>0</v>
      </c>
      <c r="I3416" t="b">
        <v>0</v>
      </c>
      <c r="N3416" t="b">
        <v>0</v>
      </c>
      <c r="O3416" t="s">
        <v>289</v>
      </c>
      <c r="T3416" t="b">
        <v>0</v>
      </c>
      <c r="V3416" t="b">
        <v>0</v>
      </c>
      <c r="W3416" t="b">
        <v>1</v>
      </c>
    </row>
    <row r="3417" spans="4:23" x14ac:dyDescent="0.25">
      <c r="D3417" s="3" t="s">
        <v>290</v>
      </c>
      <c r="E3417">
        <v>21</v>
      </c>
      <c r="G3417" t="b">
        <v>1</v>
      </c>
      <c r="H3417" t="b">
        <v>0</v>
      </c>
      <c r="I3417" t="b">
        <v>0</v>
      </c>
      <c r="N3417" t="b">
        <v>0</v>
      </c>
      <c r="O3417" t="s">
        <v>290</v>
      </c>
      <c r="T3417" t="b">
        <v>0</v>
      </c>
      <c r="V3417" t="b">
        <v>0</v>
      </c>
      <c r="W3417" t="b">
        <v>1</v>
      </c>
    </row>
    <row r="3418" spans="4:23" x14ac:dyDescent="0.25">
      <c r="D3418" s="3" t="s">
        <v>301</v>
      </c>
      <c r="E3418">
        <v>22</v>
      </c>
      <c r="G3418" t="b">
        <v>1</v>
      </c>
      <c r="H3418" t="b">
        <v>0</v>
      </c>
      <c r="I3418" t="b">
        <v>0</v>
      </c>
      <c r="N3418" t="b">
        <v>0</v>
      </c>
      <c r="O3418" t="s">
        <v>301</v>
      </c>
      <c r="T3418" t="b">
        <v>0</v>
      </c>
      <c r="V3418" t="b">
        <v>0</v>
      </c>
      <c r="W3418" t="b">
        <v>1</v>
      </c>
    </row>
    <row r="3419" spans="4:23" x14ac:dyDescent="0.25">
      <c r="D3419" s="3" t="s">
        <v>110</v>
      </c>
      <c r="E3419">
        <v>23</v>
      </c>
      <c r="G3419" t="b">
        <v>1</v>
      </c>
      <c r="H3419" t="b">
        <v>0</v>
      </c>
      <c r="I3419" t="b">
        <v>0</v>
      </c>
      <c r="N3419" t="b">
        <v>0</v>
      </c>
      <c r="O3419" t="s">
        <v>110</v>
      </c>
      <c r="T3419" t="b">
        <v>0</v>
      </c>
      <c r="V3419" t="b">
        <v>0</v>
      </c>
      <c r="W3419" t="b">
        <v>1</v>
      </c>
    </row>
    <row r="3420" spans="4:23" x14ac:dyDescent="0.25">
      <c r="D3420" s="3" t="s">
        <v>114</v>
      </c>
      <c r="E3420">
        <v>24</v>
      </c>
      <c r="G3420" t="b">
        <v>1</v>
      </c>
      <c r="H3420" t="b">
        <v>0</v>
      </c>
      <c r="I3420" t="b">
        <v>0</v>
      </c>
      <c r="N3420" t="b">
        <v>0</v>
      </c>
      <c r="O3420" t="s">
        <v>114</v>
      </c>
      <c r="T3420" t="b">
        <v>0</v>
      </c>
      <c r="V3420" t="b">
        <v>0</v>
      </c>
      <c r="W3420" t="b">
        <v>1</v>
      </c>
    </row>
    <row r="3421" spans="4:23" x14ac:dyDescent="0.25">
      <c r="D3421" s="3" t="s">
        <v>117</v>
      </c>
      <c r="E3421">
        <v>25</v>
      </c>
      <c r="G3421" t="b">
        <v>1</v>
      </c>
      <c r="H3421" t="b">
        <v>0</v>
      </c>
      <c r="I3421" t="b">
        <v>0</v>
      </c>
      <c r="N3421" t="b">
        <v>0</v>
      </c>
      <c r="O3421" t="s">
        <v>117</v>
      </c>
      <c r="T3421" t="b">
        <v>0</v>
      </c>
      <c r="V3421" t="b">
        <v>0</v>
      </c>
      <c r="W3421" t="b">
        <v>1</v>
      </c>
    </row>
    <row r="3422" spans="4:23" x14ac:dyDescent="0.25">
      <c r="D3422" s="3" t="s">
        <v>120</v>
      </c>
      <c r="E3422">
        <v>26</v>
      </c>
      <c r="G3422" t="b">
        <v>1</v>
      </c>
      <c r="H3422" t="b">
        <v>0</v>
      </c>
      <c r="I3422" t="b">
        <v>0</v>
      </c>
      <c r="N3422" t="b">
        <v>0</v>
      </c>
      <c r="O3422" t="s">
        <v>120</v>
      </c>
      <c r="T3422" t="b">
        <v>0</v>
      </c>
      <c r="V3422" t="b">
        <v>0</v>
      </c>
      <c r="W3422" t="b">
        <v>1</v>
      </c>
    </row>
    <row r="3423" spans="4:23" x14ac:dyDescent="0.25">
      <c r="D3423" s="3" t="s">
        <v>123</v>
      </c>
      <c r="E3423">
        <v>27</v>
      </c>
      <c r="G3423" t="b">
        <v>1</v>
      </c>
      <c r="H3423" t="b">
        <v>0</v>
      </c>
      <c r="I3423" t="b">
        <v>0</v>
      </c>
      <c r="N3423" t="b">
        <v>0</v>
      </c>
      <c r="O3423" t="s">
        <v>123</v>
      </c>
      <c r="T3423" t="b">
        <v>0</v>
      </c>
      <c r="V3423" t="b">
        <v>0</v>
      </c>
      <c r="W3423" t="b">
        <v>1</v>
      </c>
    </row>
    <row r="3424" spans="4:23" x14ac:dyDescent="0.25">
      <c r="D3424" s="3" t="s">
        <v>283</v>
      </c>
      <c r="E3424">
        <v>28</v>
      </c>
      <c r="G3424" t="b">
        <v>1</v>
      </c>
      <c r="H3424" t="b">
        <v>0</v>
      </c>
      <c r="I3424" t="b">
        <v>0</v>
      </c>
      <c r="N3424" t="b">
        <v>0</v>
      </c>
      <c r="O3424" t="s">
        <v>283</v>
      </c>
      <c r="T3424" t="b">
        <v>0</v>
      </c>
      <c r="V3424" t="b">
        <v>0</v>
      </c>
      <c r="W3424" t="b">
        <v>1</v>
      </c>
    </row>
    <row r="3425" spans="4:23" x14ac:dyDescent="0.25">
      <c r="D3425" s="3" t="s">
        <v>109</v>
      </c>
      <c r="E3425">
        <v>29</v>
      </c>
      <c r="G3425" t="b">
        <v>1</v>
      </c>
      <c r="H3425" t="b">
        <v>0</v>
      </c>
      <c r="I3425" t="b">
        <v>0</v>
      </c>
      <c r="N3425" t="b">
        <v>0</v>
      </c>
      <c r="O3425" t="s">
        <v>109</v>
      </c>
      <c r="T3425" t="b">
        <v>0</v>
      </c>
      <c r="V3425" t="b">
        <v>0</v>
      </c>
      <c r="W3425" t="b">
        <v>1</v>
      </c>
    </row>
    <row r="3426" spans="4:23" x14ac:dyDescent="0.25">
      <c r="D3426" s="3" t="s">
        <v>183</v>
      </c>
      <c r="E3426">
        <v>30</v>
      </c>
      <c r="G3426" t="b">
        <v>1</v>
      </c>
      <c r="H3426" t="b">
        <v>0</v>
      </c>
      <c r="I3426" t="b">
        <v>0</v>
      </c>
      <c r="N3426" t="b">
        <v>0</v>
      </c>
      <c r="O3426" t="s">
        <v>183</v>
      </c>
      <c r="T3426" t="b">
        <v>0</v>
      </c>
      <c r="V3426" t="b">
        <v>0</v>
      </c>
      <c r="W3426" t="b">
        <v>1</v>
      </c>
    </row>
    <row r="3427" spans="4:23" x14ac:dyDescent="0.25">
      <c r="D3427" s="3" t="s">
        <v>69</v>
      </c>
      <c r="E3427">
        <v>31</v>
      </c>
      <c r="G3427" t="b">
        <v>1</v>
      </c>
      <c r="H3427" t="b">
        <v>0</v>
      </c>
      <c r="I3427" t="b">
        <v>0</v>
      </c>
      <c r="N3427" t="b">
        <v>0</v>
      </c>
      <c r="O3427" t="s">
        <v>69</v>
      </c>
      <c r="T3427" t="b">
        <v>0</v>
      </c>
      <c r="V3427" t="b">
        <v>0</v>
      </c>
      <c r="W3427" t="b">
        <v>1</v>
      </c>
    </row>
    <row r="3428" spans="4:23" x14ac:dyDescent="0.25">
      <c r="D3428" s="3" t="s">
        <v>299</v>
      </c>
      <c r="E3428">
        <v>32</v>
      </c>
      <c r="G3428" t="b">
        <v>1</v>
      </c>
      <c r="H3428" t="b">
        <v>0</v>
      </c>
      <c r="I3428" t="b">
        <v>0</v>
      </c>
      <c r="N3428" t="b">
        <v>0</v>
      </c>
      <c r="O3428" t="s">
        <v>299</v>
      </c>
      <c r="T3428" t="b">
        <v>0</v>
      </c>
      <c r="V3428" t="b">
        <v>0</v>
      </c>
      <c r="W3428" t="b">
        <v>1</v>
      </c>
    </row>
    <row r="3429" spans="4:23" x14ac:dyDescent="0.25">
      <c r="D3429" s="3" t="s">
        <v>121</v>
      </c>
      <c r="E3429">
        <v>33</v>
      </c>
      <c r="G3429" t="b">
        <v>1</v>
      </c>
      <c r="H3429" t="b">
        <v>0</v>
      </c>
      <c r="I3429" t="b">
        <v>0</v>
      </c>
      <c r="N3429" t="b">
        <v>0</v>
      </c>
      <c r="O3429" t="s">
        <v>121</v>
      </c>
      <c r="T3429" t="b">
        <v>0</v>
      </c>
      <c r="V3429" t="b">
        <v>0</v>
      </c>
      <c r="W3429" t="b">
        <v>1</v>
      </c>
    </row>
    <row r="3430" spans="4:23" x14ac:dyDescent="0.25">
      <c r="D3430" s="3" t="s">
        <v>68</v>
      </c>
      <c r="E3430">
        <v>34</v>
      </c>
      <c r="G3430" t="b">
        <v>1</v>
      </c>
      <c r="H3430" t="b">
        <v>0</v>
      </c>
      <c r="I3430" t="b">
        <v>0</v>
      </c>
      <c r="N3430" t="b">
        <v>0</v>
      </c>
      <c r="O3430" t="s">
        <v>68</v>
      </c>
      <c r="T3430" t="b">
        <v>0</v>
      </c>
      <c r="V3430" t="b">
        <v>0</v>
      </c>
      <c r="W3430" t="b">
        <v>1</v>
      </c>
    </row>
    <row r="3431" spans="4:23" x14ac:dyDescent="0.25">
      <c r="D3431" s="3" t="s">
        <v>70</v>
      </c>
      <c r="E3431">
        <v>35</v>
      </c>
      <c r="G3431" t="b">
        <v>1</v>
      </c>
      <c r="H3431" t="b">
        <v>0</v>
      </c>
      <c r="I3431" t="b">
        <v>0</v>
      </c>
      <c r="N3431" t="b">
        <v>0</v>
      </c>
      <c r="O3431" t="s">
        <v>70</v>
      </c>
      <c r="T3431" t="b">
        <v>0</v>
      </c>
      <c r="V3431" t="b">
        <v>0</v>
      </c>
      <c r="W3431" t="b">
        <v>1</v>
      </c>
    </row>
    <row r="3432" spans="4:23" x14ac:dyDescent="0.25">
      <c r="D3432" s="3" t="s">
        <v>224</v>
      </c>
      <c r="E3432">
        <v>36</v>
      </c>
      <c r="G3432" t="b">
        <v>1</v>
      </c>
      <c r="H3432" t="b">
        <v>0</v>
      </c>
      <c r="I3432" t="b">
        <v>0</v>
      </c>
      <c r="N3432" t="b">
        <v>0</v>
      </c>
      <c r="O3432" t="s">
        <v>224</v>
      </c>
      <c r="T3432" t="b">
        <v>0</v>
      </c>
      <c r="V3432" t="b">
        <v>0</v>
      </c>
      <c r="W3432" t="b">
        <v>1</v>
      </c>
    </row>
    <row r="3433" spans="4:23" x14ac:dyDescent="0.25">
      <c r="D3433" s="3" t="s">
        <v>184</v>
      </c>
      <c r="E3433">
        <v>37</v>
      </c>
      <c r="G3433" t="b">
        <v>1</v>
      </c>
      <c r="H3433" t="b">
        <v>0</v>
      </c>
      <c r="I3433" t="b">
        <v>0</v>
      </c>
      <c r="N3433" t="b">
        <v>0</v>
      </c>
      <c r="O3433" t="s">
        <v>184</v>
      </c>
      <c r="T3433" t="b">
        <v>0</v>
      </c>
      <c r="V3433" t="b">
        <v>0</v>
      </c>
      <c r="W3433" t="b">
        <v>1</v>
      </c>
    </row>
    <row r="3434" spans="4:23" x14ac:dyDescent="0.25">
      <c r="D3434" s="3" t="s">
        <v>67</v>
      </c>
      <c r="E3434">
        <v>38</v>
      </c>
      <c r="G3434" t="b">
        <v>1</v>
      </c>
      <c r="H3434" t="b">
        <v>0</v>
      </c>
      <c r="I3434" t="b">
        <v>0</v>
      </c>
      <c r="N3434" t="b">
        <v>0</v>
      </c>
      <c r="O3434" t="s">
        <v>67</v>
      </c>
      <c r="T3434" t="b">
        <v>0</v>
      </c>
      <c r="V3434" t="b">
        <v>0</v>
      </c>
      <c r="W3434" t="b">
        <v>1</v>
      </c>
    </row>
    <row r="3435" spans="4:23" x14ac:dyDescent="0.25">
      <c r="D3435" s="3" t="s">
        <v>133</v>
      </c>
      <c r="E3435">
        <v>39</v>
      </c>
      <c r="G3435" t="b">
        <v>1</v>
      </c>
      <c r="H3435" t="b">
        <v>0</v>
      </c>
      <c r="I3435" t="b">
        <v>0</v>
      </c>
      <c r="N3435" t="b">
        <v>0</v>
      </c>
      <c r="O3435" t="s">
        <v>133</v>
      </c>
      <c r="T3435" t="b">
        <v>0</v>
      </c>
      <c r="V3435" t="b">
        <v>0</v>
      </c>
      <c r="W3435" t="b">
        <v>1</v>
      </c>
    </row>
    <row r="3436" spans="4:23" x14ac:dyDescent="0.25">
      <c r="D3436" s="3" t="s">
        <v>96</v>
      </c>
      <c r="E3436">
        <v>40</v>
      </c>
      <c r="G3436" t="b">
        <v>1</v>
      </c>
      <c r="H3436" t="b">
        <v>0</v>
      </c>
      <c r="I3436" t="b">
        <v>0</v>
      </c>
      <c r="N3436" t="b">
        <v>0</v>
      </c>
      <c r="O3436" t="s">
        <v>96</v>
      </c>
      <c r="T3436" t="b">
        <v>0</v>
      </c>
      <c r="V3436" t="b">
        <v>0</v>
      </c>
      <c r="W3436" t="b">
        <v>1</v>
      </c>
    </row>
    <row r="3437" spans="4:23" x14ac:dyDescent="0.25">
      <c r="D3437" s="3" t="s">
        <v>97</v>
      </c>
      <c r="E3437">
        <v>41</v>
      </c>
      <c r="G3437" t="b">
        <v>1</v>
      </c>
      <c r="H3437" t="b">
        <v>0</v>
      </c>
      <c r="I3437" t="b">
        <v>0</v>
      </c>
      <c r="N3437" t="b">
        <v>0</v>
      </c>
      <c r="O3437" t="s">
        <v>97</v>
      </c>
      <c r="T3437" t="b">
        <v>0</v>
      </c>
      <c r="V3437" t="b">
        <v>0</v>
      </c>
      <c r="W3437" t="b">
        <v>1</v>
      </c>
    </row>
    <row r="3438" spans="4:23" x14ac:dyDescent="0.25">
      <c r="D3438" s="3" t="s">
        <v>98</v>
      </c>
      <c r="E3438">
        <v>42</v>
      </c>
      <c r="G3438" t="b">
        <v>1</v>
      </c>
      <c r="H3438" t="b">
        <v>0</v>
      </c>
      <c r="I3438" t="b">
        <v>0</v>
      </c>
      <c r="N3438" t="b">
        <v>0</v>
      </c>
      <c r="O3438" t="s">
        <v>98</v>
      </c>
      <c r="T3438" t="b">
        <v>0</v>
      </c>
      <c r="V3438" t="b">
        <v>0</v>
      </c>
      <c r="W3438" t="b">
        <v>1</v>
      </c>
    </row>
    <row r="3439" spans="4:23" x14ac:dyDescent="0.25">
      <c r="D3439" s="3" t="s">
        <v>99</v>
      </c>
      <c r="E3439">
        <v>43</v>
      </c>
      <c r="G3439" t="b">
        <v>1</v>
      </c>
      <c r="H3439" t="b">
        <v>0</v>
      </c>
      <c r="I3439" t="b">
        <v>0</v>
      </c>
      <c r="N3439" t="b">
        <v>0</v>
      </c>
      <c r="O3439" t="s">
        <v>99</v>
      </c>
      <c r="T3439" t="b">
        <v>0</v>
      </c>
      <c r="V3439" t="b">
        <v>0</v>
      </c>
      <c r="W3439" t="b">
        <v>1</v>
      </c>
    </row>
    <row r="3440" spans="4:23" x14ac:dyDescent="0.25">
      <c r="D3440" s="3" t="s">
        <v>129</v>
      </c>
      <c r="E3440">
        <v>44</v>
      </c>
      <c r="G3440" t="b">
        <v>1</v>
      </c>
      <c r="H3440" t="b">
        <v>0</v>
      </c>
      <c r="I3440" t="b">
        <v>0</v>
      </c>
      <c r="N3440" t="b">
        <v>0</v>
      </c>
      <c r="O3440" t="s">
        <v>129</v>
      </c>
      <c r="T3440" t="b">
        <v>0</v>
      </c>
      <c r="V3440" t="b">
        <v>0</v>
      </c>
      <c r="W3440" t="b">
        <v>1</v>
      </c>
    </row>
    <row r="3441" spans="1:23" x14ac:dyDescent="0.25">
      <c r="D3441" s="3" t="s">
        <v>130</v>
      </c>
      <c r="E3441">
        <v>45</v>
      </c>
      <c r="G3441" t="b">
        <v>1</v>
      </c>
      <c r="H3441" t="b">
        <v>0</v>
      </c>
      <c r="I3441" t="b">
        <v>0</v>
      </c>
      <c r="N3441" t="b">
        <v>0</v>
      </c>
      <c r="O3441" t="s">
        <v>130</v>
      </c>
      <c r="T3441" t="b">
        <v>0</v>
      </c>
      <c r="V3441" t="b">
        <v>0</v>
      </c>
      <c r="W3441" t="b">
        <v>1</v>
      </c>
    </row>
    <row r="3442" spans="1:23" x14ac:dyDescent="0.25">
      <c r="A3442" t="s">
        <v>971</v>
      </c>
    </row>
    <row r="3443" spans="1:23" x14ac:dyDescent="0.25">
      <c r="A3443" t="s">
        <v>978</v>
      </c>
    </row>
    <row r="3444" spans="1:23" x14ac:dyDescent="0.25">
      <c r="D3444" s="3" t="s">
        <v>3</v>
      </c>
      <c r="E3444">
        <v>1</v>
      </c>
      <c r="G3444" t="b">
        <v>1</v>
      </c>
      <c r="H3444" t="b">
        <v>0</v>
      </c>
      <c r="I3444" t="b">
        <v>0</v>
      </c>
      <c r="N3444" t="b">
        <v>0</v>
      </c>
      <c r="O3444" t="s">
        <v>3</v>
      </c>
      <c r="T3444" t="b">
        <v>0</v>
      </c>
      <c r="V3444" t="b">
        <v>0</v>
      </c>
      <c r="W3444" t="b">
        <v>1</v>
      </c>
    </row>
    <row r="3445" spans="1:23" x14ac:dyDescent="0.25">
      <c r="D3445" s="3" t="s">
        <v>115</v>
      </c>
      <c r="E3445">
        <v>2</v>
      </c>
      <c r="G3445" t="b">
        <v>1</v>
      </c>
      <c r="H3445" t="b">
        <v>0</v>
      </c>
      <c r="I3445" t="b">
        <v>0</v>
      </c>
      <c r="N3445" t="b">
        <v>0</v>
      </c>
      <c r="O3445" t="s">
        <v>115</v>
      </c>
      <c r="T3445" t="b">
        <v>0</v>
      </c>
      <c r="V3445" t="b">
        <v>0</v>
      </c>
      <c r="W3445" t="b">
        <v>1</v>
      </c>
    </row>
    <row r="3446" spans="1:23" x14ac:dyDescent="0.25">
      <c r="D3446" s="3" t="s">
        <v>112</v>
      </c>
      <c r="E3446">
        <v>3</v>
      </c>
      <c r="G3446" t="b">
        <v>1</v>
      </c>
      <c r="H3446" t="b">
        <v>0</v>
      </c>
      <c r="I3446" t="b">
        <v>0</v>
      </c>
      <c r="N3446" t="b">
        <v>0</v>
      </c>
      <c r="O3446" t="s">
        <v>112</v>
      </c>
      <c r="T3446" t="b">
        <v>0</v>
      </c>
      <c r="V3446" t="b">
        <v>0</v>
      </c>
      <c r="W3446" t="b">
        <v>1</v>
      </c>
    </row>
    <row r="3447" spans="1:23" x14ac:dyDescent="0.25">
      <c r="D3447" s="3" t="s">
        <v>192</v>
      </c>
      <c r="E3447">
        <v>4</v>
      </c>
      <c r="G3447" t="b">
        <v>1</v>
      </c>
      <c r="H3447" t="b">
        <v>0</v>
      </c>
      <c r="I3447" t="b">
        <v>0</v>
      </c>
      <c r="N3447" t="b">
        <v>0</v>
      </c>
      <c r="O3447" t="s">
        <v>192</v>
      </c>
      <c r="T3447" t="b">
        <v>0</v>
      </c>
      <c r="V3447" t="b">
        <v>0</v>
      </c>
      <c r="W3447" t="b">
        <v>1</v>
      </c>
    </row>
    <row r="3448" spans="1:23" x14ac:dyDescent="0.25">
      <c r="D3448" s="3" t="s">
        <v>193</v>
      </c>
      <c r="E3448">
        <v>5</v>
      </c>
      <c r="G3448" t="b">
        <v>1</v>
      </c>
      <c r="H3448" t="b">
        <v>0</v>
      </c>
      <c r="I3448" t="b">
        <v>0</v>
      </c>
      <c r="N3448" t="b">
        <v>0</v>
      </c>
      <c r="O3448" t="s">
        <v>193</v>
      </c>
      <c r="T3448" t="b">
        <v>0</v>
      </c>
      <c r="V3448" t="b">
        <v>0</v>
      </c>
      <c r="W3448" t="b">
        <v>1</v>
      </c>
    </row>
    <row r="3449" spans="1:23" x14ac:dyDescent="0.25">
      <c r="D3449" s="3" t="s">
        <v>194</v>
      </c>
      <c r="E3449">
        <v>6</v>
      </c>
      <c r="G3449" t="b">
        <v>1</v>
      </c>
      <c r="H3449" t="b">
        <v>0</v>
      </c>
      <c r="I3449" t="b">
        <v>0</v>
      </c>
      <c r="N3449" t="b">
        <v>0</v>
      </c>
      <c r="O3449" t="s">
        <v>194</v>
      </c>
      <c r="T3449" t="b">
        <v>0</v>
      </c>
      <c r="V3449" t="b">
        <v>0</v>
      </c>
      <c r="W3449" t="b">
        <v>1</v>
      </c>
    </row>
    <row r="3450" spans="1:23" x14ac:dyDescent="0.25">
      <c r="D3450" s="3" t="s">
        <v>240</v>
      </c>
      <c r="E3450">
        <v>7</v>
      </c>
      <c r="G3450" t="b">
        <v>1</v>
      </c>
      <c r="H3450" t="b">
        <v>0</v>
      </c>
      <c r="I3450" t="b">
        <v>0</v>
      </c>
      <c r="N3450" t="b">
        <v>0</v>
      </c>
      <c r="O3450" t="s">
        <v>240</v>
      </c>
      <c r="T3450" t="b">
        <v>0</v>
      </c>
      <c r="V3450" t="b">
        <v>0</v>
      </c>
      <c r="W3450" t="b">
        <v>1</v>
      </c>
    </row>
    <row r="3451" spans="1:23" x14ac:dyDescent="0.25">
      <c r="D3451" s="3" t="s">
        <v>111</v>
      </c>
      <c r="E3451">
        <v>8</v>
      </c>
      <c r="G3451" t="b">
        <v>1</v>
      </c>
      <c r="H3451" t="b">
        <v>0</v>
      </c>
      <c r="I3451" t="b">
        <v>0</v>
      </c>
      <c r="N3451" t="b">
        <v>0</v>
      </c>
      <c r="O3451" t="s">
        <v>111</v>
      </c>
      <c r="T3451" t="b">
        <v>0</v>
      </c>
      <c r="V3451" t="b">
        <v>0</v>
      </c>
      <c r="W3451" t="b">
        <v>1</v>
      </c>
    </row>
    <row r="3452" spans="1:23" x14ac:dyDescent="0.25">
      <c r="D3452" s="3" t="s">
        <v>291</v>
      </c>
      <c r="E3452">
        <v>9</v>
      </c>
      <c r="G3452" t="b">
        <v>1</v>
      </c>
      <c r="H3452" t="b">
        <v>0</v>
      </c>
      <c r="I3452" t="b">
        <v>0</v>
      </c>
      <c r="N3452" t="b">
        <v>0</v>
      </c>
      <c r="O3452" t="s">
        <v>291</v>
      </c>
      <c r="T3452" t="b">
        <v>0</v>
      </c>
      <c r="V3452" t="b">
        <v>0</v>
      </c>
      <c r="W3452" t="b">
        <v>1</v>
      </c>
    </row>
    <row r="3453" spans="1:23" x14ac:dyDescent="0.25">
      <c r="D3453" s="3" t="s">
        <v>282</v>
      </c>
      <c r="E3453">
        <v>10</v>
      </c>
      <c r="G3453" t="b">
        <v>1</v>
      </c>
      <c r="H3453" t="b">
        <v>0</v>
      </c>
      <c r="I3453" t="b">
        <v>0</v>
      </c>
      <c r="N3453" t="b">
        <v>0</v>
      </c>
      <c r="O3453" t="s">
        <v>282</v>
      </c>
      <c r="T3453" t="b">
        <v>0</v>
      </c>
      <c r="V3453" t="b">
        <v>0</v>
      </c>
      <c r="W3453" t="b">
        <v>1</v>
      </c>
    </row>
    <row r="3454" spans="1:23" x14ac:dyDescent="0.25">
      <c r="D3454" s="3" t="s">
        <v>302</v>
      </c>
      <c r="E3454">
        <v>11</v>
      </c>
      <c r="G3454" t="b">
        <v>1</v>
      </c>
      <c r="H3454" t="b">
        <v>0</v>
      </c>
      <c r="I3454" t="b">
        <v>0</v>
      </c>
      <c r="N3454" t="b">
        <v>0</v>
      </c>
      <c r="O3454" t="s">
        <v>302</v>
      </c>
      <c r="T3454" t="b">
        <v>0</v>
      </c>
      <c r="V3454" t="b">
        <v>0</v>
      </c>
      <c r="W3454" t="b">
        <v>1</v>
      </c>
    </row>
    <row r="3455" spans="1:23" x14ac:dyDescent="0.25">
      <c r="D3455" s="3" t="s">
        <v>118</v>
      </c>
      <c r="E3455">
        <v>12</v>
      </c>
      <c r="G3455" t="b">
        <v>1</v>
      </c>
      <c r="H3455" t="b">
        <v>0</v>
      </c>
      <c r="I3455" t="b">
        <v>0</v>
      </c>
      <c r="N3455" t="b">
        <v>0</v>
      </c>
      <c r="O3455" t="s">
        <v>118</v>
      </c>
      <c r="T3455" t="b">
        <v>0</v>
      </c>
      <c r="V3455" t="b">
        <v>0</v>
      </c>
      <c r="W3455" t="b">
        <v>1</v>
      </c>
    </row>
    <row r="3456" spans="1:23" x14ac:dyDescent="0.25">
      <c r="D3456" s="3" t="s">
        <v>119</v>
      </c>
      <c r="E3456">
        <v>13</v>
      </c>
      <c r="G3456" t="b">
        <v>1</v>
      </c>
      <c r="H3456" t="b">
        <v>0</v>
      </c>
      <c r="I3456" t="b">
        <v>0</v>
      </c>
      <c r="N3456" t="b">
        <v>0</v>
      </c>
      <c r="O3456" t="s">
        <v>119</v>
      </c>
      <c r="T3456" t="b">
        <v>0</v>
      </c>
      <c r="V3456" t="b">
        <v>0</v>
      </c>
      <c r="W3456" t="b">
        <v>1</v>
      </c>
    </row>
    <row r="3457" spans="4:23" x14ac:dyDescent="0.25">
      <c r="D3457" s="3" t="s">
        <v>122</v>
      </c>
      <c r="E3457">
        <v>14</v>
      </c>
      <c r="G3457" t="b">
        <v>1</v>
      </c>
      <c r="H3457" t="b">
        <v>0</v>
      </c>
      <c r="I3457" t="b">
        <v>0</v>
      </c>
      <c r="N3457" t="b">
        <v>0</v>
      </c>
      <c r="O3457" t="s">
        <v>122</v>
      </c>
      <c r="T3457" t="b">
        <v>0</v>
      </c>
      <c r="V3457" t="b">
        <v>0</v>
      </c>
      <c r="W3457" t="b">
        <v>1</v>
      </c>
    </row>
    <row r="3458" spans="4:23" x14ac:dyDescent="0.25">
      <c r="D3458" s="3" t="s">
        <v>284</v>
      </c>
      <c r="E3458">
        <v>15</v>
      </c>
      <c r="G3458" t="b">
        <v>1</v>
      </c>
      <c r="H3458" t="b">
        <v>0</v>
      </c>
      <c r="I3458" t="b">
        <v>0</v>
      </c>
      <c r="N3458" t="b">
        <v>0</v>
      </c>
      <c r="O3458" t="s">
        <v>284</v>
      </c>
      <c r="T3458" t="b">
        <v>0</v>
      </c>
      <c r="V3458" t="b">
        <v>0</v>
      </c>
      <c r="W3458" t="b">
        <v>1</v>
      </c>
    </row>
    <row r="3459" spans="4:23" x14ac:dyDescent="0.25">
      <c r="D3459" s="3" t="s">
        <v>285</v>
      </c>
      <c r="E3459">
        <v>16</v>
      </c>
      <c r="G3459" t="b">
        <v>1</v>
      </c>
      <c r="H3459" t="b">
        <v>0</v>
      </c>
      <c r="I3459" t="b">
        <v>0</v>
      </c>
      <c r="N3459" t="b">
        <v>0</v>
      </c>
      <c r="O3459" t="s">
        <v>285</v>
      </c>
      <c r="T3459" t="b">
        <v>0</v>
      </c>
      <c r="V3459" t="b">
        <v>0</v>
      </c>
      <c r="W3459" t="b">
        <v>1</v>
      </c>
    </row>
    <row r="3460" spans="4:23" x14ac:dyDescent="0.25">
      <c r="D3460" s="3" t="s">
        <v>286</v>
      </c>
      <c r="E3460">
        <v>17</v>
      </c>
      <c r="G3460" t="b">
        <v>1</v>
      </c>
      <c r="H3460" t="b">
        <v>0</v>
      </c>
      <c r="I3460" t="b">
        <v>0</v>
      </c>
      <c r="N3460" t="b">
        <v>0</v>
      </c>
      <c r="O3460" t="s">
        <v>286</v>
      </c>
      <c r="T3460" t="b">
        <v>0</v>
      </c>
      <c r="V3460" t="b">
        <v>0</v>
      </c>
      <c r="W3460" t="b">
        <v>1</v>
      </c>
    </row>
    <row r="3461" spans="4:23" x14ac:dyDescent="0.25">
      <c r="D3461" s="3" t="s">
        <v>287</v>
      </c>
      <c r="E3461">
        <v>18</v>
      </c>
      <c r="G3461" t="b">
        <v>1</v>
      </c>
      <c r="H3461" t="b">
        <v>0</v>
      </c>
      <c r="I3461" t="b">
        <v>0</v>
      </c>
      <c r="N3461" t="b">
        <v>0</v>
      </c>
      <c r="O3461" t="s">
        <v>287</v>
      </c>
      <c r="T3461" t="b">
        <v>0</v>
      </c>
      <c r="V3461" t="b">
        <v>0</v>
      </c>
      <c r="W3461" t="b">
        <v>1</v>
      </c>
    </row>
    <row r="3462" spans="4:23" x14ac:dyDescent="0.25">
      <c r="D3462" s="3" t="s">
        <v>288</v>
      </c>
      <c r="E3462">
        <v>19</v>
      </c>
      <c r="G3462" t="b">
        <v>1</v>
      </c>
      <c r="H3462" t="b">
        <v>0</v>
      </c>
      <c r="I3462" t="b">
        <v>0</v>
      </c>
      <c r="N3462" t="b">
        <v>0</v>
      </c>
      <c r="O3462" t="s">
        <v>288</v>
      </c>
      <c r="T3462" t="b">
        <v>0</v>
      </c>
      <c r="V3462" t="b">
        <v>0</v>
      </c>
      <c r="W3462" t="b">
        <v>1</v>
      </c>
    </row>
    <row r="3463" spans="4:23" x14ac:dyDescent="0.25">
      <c r="D3463" s="3" t="s">
        <v>289</v>
      </c>
      <c r="E3463">
        <v>20</v>
      </c>
      <c r="G3463" t="b">
        <v>1</v>
      </c>
      <c r="H3463" t="b">
        <v>0</v>
      </c>
      <c r="I3463" t="b">
        <v>0</v>
      </c>
      <c r="N3463" t="b">
        <v>0</v>
      </c>
      <c r="O3463" t="s">
        <v>289</v>
      </c>
      <c r="T3463" t="b">
        <v>0</v>
      </c>
      <c r="V3463" t="b">
        <v>0</v>
      </c>
      <c r="W3463" t="b">
        <v>1</v>
      </c>
    </row>
    <row r="3464" spans="4:23" x14ac:dyDescent="0.25">
      <c r="D3464" s="3" t="s">
        <v>290</v>
      </c>
      <c r="E3464">
        <v>21</v>
      </c>
      <c r="G3464" t="b">
        <v>1</v>
      </c>
      <c r="H3464" t="b">
        <v>0</v>
      </c>
      <c r="I3464" t="b">
        <v>0</v>
      </c>
      <c r="N3464" t="b">
        <v>0</v>
      </c>
      <c r="O3464" t="s">
        <v>290</v>
      </c>
      <c r="T3464" t="b">
        <v>0</v>
      </c>
      <c r="V3464" t="b">
        <v>0</v>
      </c>
      <c r="W3464" t="b">
        <v>1</v>
      </c>
    </row>
    <row r="3465" spans="4:23" x14ac:dyDescent="0.25">
      <c r="D3465" s="3" t="s">
        <v>301</v>
      </c>
      <c r="E3465">
        <v>22</v>
      </c>
      <c r="G3465" t="b">
        <v>1</v>
      </c>
      <c r="H3465" t="b">
        <v>0</v>
      </c>
      <c r="I3465" t="b">
        <v>0</v>
      </c>
      <c r="N3465" t="b">
        <v>0</v>
      </c>
      <c r="O3465" t="s">
        <v>301</v>
      </c>
      <c r="T3465" t="b">
        <v>0</v>
      </c>
      <c r="V3465" t="b">
        <v>0</v>
      </c>
      <c r="W3465" t="b">
        <v>1</v>
      </c>
    </row>
    <row r="3466" spans="4:23" x14ac:dyDescent="0.25">
      <c r="D3466" s="3" t="s">
        <v>110</v>
      </c>
      <c r="E3466">
        <v>23</v>
      </c>
      <c r="G3466" t="b">
        <v>1</v>
      </c>
      <c r="H3466" t="b">
        <v>0</v>
      </c>
      <c r="I3466" t="b">
        <v>0</v>
      </c>
      <c r="N3466" t="b">
        <v>0</v>
      </c>
      <c r="O3466" t="s">
        <v>110</v>
      </c>
      <c r="T3466" t="b">
        <v>0</v>
      </c>
      <c r="V3466" t="b">
        <v>0</v>
      </c>
      <c r="W3466" t="b">
        <v>1</v>
      </c>
    </row>
    <row r="3467" spans="4:23" x14ac:dyDescent="0.25">
      <c r="D3467" s="3" t="s">
        <v>114</v>
      </c>
      <c r="E3467">
        <v>24</v>
      </c>
      <c r="G3467" t="b">
        <v>1</v>
      </c>
      <c r="H3467" t="b">
        <v>0</v>
      </c>
      <c r="I3467" t="b">
        <v>0</v>
      </c>
      <c r="N3467" t="b">
        <v>0</v>
      </c>
      <c r="O3467" t="s">
        <v>114</v>
      </c>
      <c r="T3467" t="b">
        <v>0</v>
      </c>
      <c r="V3467" t="b">
        <v>0</v>
      </c>
      <c r="W3467" t="b">
        <v>1</v>
      </c>
    </row>
    <row r="3468" spans="4:23" x14ac:dyDescent="0.25">
      <c r="D3468" s="3" t="s">
        <v>117</v>
      </c>
      <c r="E3468">
        <v>25</v>
      </c>
      <c r="G3468" t="b">
        <v>1</v>
      </c>
      <c r="H3468" t="b">
        <v>0</v>
      </c>
      <c r="I3468" t="b">
        <v>0</v>
      </c>
      <c r="N3468" t="b">
        <v>0</v>
      </c>
      <c r="O3468" t="s">
        <v>117</v>
      </c>
      <c r="T3468" t="b">
        <v>0</v>
      </c>
      <c r="V3468" t="b">
        <v>0</v>
      </c>
      <c r="W3468" t="b">
        <v>1</v>
      </c>
    </row>
    <row r="3469" spans="4:23" x14ac:dyDescent="0.25">
      <c r="D3469" s="3" t="s">
        <v>120</v>
      </c>
      <c r="E3469">
        <v>26</v>
      </c>
      <c r="G3469" t="b">
        <v>1</v>
      </c>
      <c r="H3469" t="b">
        <v>0</v>
      </c>
      <c r="I3469" t="b">
        <v>0</v>
      </c>
      <c r="N3469" t="b">
        <v>0</v>
      </c>
      <c r="O3469" t="s">
        <v>120</v>
      </c>
      <c r="T3469" t="b">
        <v>0</v>
      </c>
      <c r="V3469" t="b">
        <v>0</v>
      </c>
      <c r="W3469" t="b">
        <v>1</v>
      </c>
    </row>
    <row r="3470" spans="4:23" x14ac:dyDescent="0.25">
      <c r="D3470" s="3" t="s">
        <v>123</v>
      </c>
      <c r="E3470">
        <v>27</v>
      </c>
      <c r="G3470" t="b">
        <v>1</v>
      </c>
      <c r="H3470" t="b">
        <v>0</v>
      </c>
      <c r="I3470" t="b">
        <v>0</v>
      </c>
      <c r="N3470" t="b">
        <v>0</v>
      </c>
      <c r="O3470" t="s">
        <v>123</v>
      </c>
      <c r="T3470" t="b">
        <v>0</v>
      </c>
      <c r="V3470" t="b">
        <v>0</v>
      </c>
      <c r="W3470" t="b">
        <v>1</v>
      </c>
    </row>
    <row r="3471" spans="4:23" x14ac:dyDescent="0.25">
      <c r="D3471" s="3" t="s">
        <v>283</v>
      </c>
      <c r="E3471">
        <v>28</v>
      </c>
      <c r="G3471" t="b">
        <v>1</v>
      </c>
      <c r="H3471" t="b">
        <v>0</v>
      </c>
      <c r="I3471" t="b">
        <v>0</v>
      </c>
      <c r="N3471" t="b">
        <v>0</v>
      </c>
      <c r="O3471" t="s">
        <v>283</v>
      </c>
      <c r="T3471" t="b">
        <v>0</v>
      </c>
      <c r="V3471" t="b">
        <v>0</v>
      </c>
      <c r="W3471" t="b">
        <v>1</v>
      </c>
    </row>
    <row r="3472" spans="4:23" x14ac:dyDescent="0.25">
      <c r="D3472" s="3" t="s">
        <v>109</v>
      </c>
      <c r="E3472">
        <v>29</v>
      </c>
      <c r="G3472" t="b">
        <v>1</v>
      </c>
      <c r="H3472" t="b">
        <v>0</v>
      </c>
      <c r="I3472" t="b">
        <v>0</v>
      </c>
      <c r="N3472" t="b">
        <v>0</v>
      </c>
      <c r="O3472" t="s">
        <v>109</v>
      </c>
      <c r="T3472" t="b">
        <v>0</v>
      </c>
      <c r="V3472" t="b">
        <v>0</v>
      </c>
      <c r="W3472" t="b">
        <v>1</v>
      </c>
    </row>
    <row r="3473" spans="1:23" x14ac:dyDescent="0.25">
      <c r="D3473" s="3" t="s">
        <v>183</v>
      </c>
      <c r="E3473">
        <v>30</v>
      </c>
      <c r="G3473" t="b">
        <v>1</v>
      </c>
      <c r="H3473" t="b">
        <v>0</v>
      </c>
      <c r="I3473" t="b">
        <v>0</v>
      </c>
      <c r="N3473" t="b">
        <v>0</v>
      </c>
      <c r="O3473" t="s">
        <v>183</v>
      </c>
      <c r="T3473" t="b">
        <v>0</v>
      </c>
      <c r="V3473" t="b">
        <v>0</v>
      </c>
      <c r="W3473" t="b">
        <v>1</v>
      </c>
    </row>
    <row r="3474" spans="1:23" x14ac:dyDescent="0.25">
      <c r="D3474" s="3" t="s">
        <v>69</v>
      </c>
      <c r="E3474">
        <v>31</v>
      </c>
      <c r="G3474" t="b">
        <v>1</v>
      </c>
      <c r="H3474" t="b">
        <v>0</v>
      </c>
      <c r="I3474" t="b">
        <v>0</v>
      </c>
      <c r="N3474" t="b">
        <v>0</v>
      </c>
      <c r="O3474" t="s">
        <v>69</v>
      </c>
      <c r="T3474" t="b">
        <v>0</v>
      </c>
      <c r="V3474" t="b">
        <v>0</v>
      </c>
      <c r="W3474" t="b">
        <v>1</v>
      </c>
    </row>
    <row r="3475" spans="1:23" x14ac:dyDescent="0.25">
      <c r="D3475" s="3" t="s">
        <v>299</v>
      </c>
      <c r="E3475">
        <v>32</v>
      </c>
      <c r="G3475" t="b">
        <v>1</v>
      </c>
      <c r="H3475" t="b">
        <v>0</v>
      </c>
      <c r="I3475" t="b">
        <v>0</v>
      </c>
      <c r="N3475" t="b">
        <v>0</v>
      </c>
      <c r="O3475" t="s">
        <v>299</v>
      </c>
      <c r="T3475" t="b">
        <v>0</v>
      </c>
      <c r="V3475" t="b">
        <v>0</v>
      </c>
      <c r="W3475" t="b">
        <v>1</v>
      </c>
    </row>
    <row r="3476" spans="1:23" x14ac:dyDescent="0.25">
      <c r="D3476" s="3" t="s">
        <v>121</v>
      </c>
      <c r="E3476">
        <v>33</v>
      </c>
      <c r="G3476" t="b">
        <v>1</v>
      </c>
      <c r="H3476" t="b">
        <v>0</v>
      </c>
      <c r="I3476" t="b">
        <v>0</v>
      </c>
      <c r="N3476" t="b">
        <v>0</v>
      </c>
      <c r="O3476" t="s">
        <v>121</v>
      </c>
      <c r="T3476" t="b">
        <v>0</v>
      </c>
      <c r="V3476" t="b">
        <v>0</v>
      </c>
      <c r="W3476" t="b">
        <v>1</v>
      </c>
    </row>
    <row r="3477" spans="1:23" x14ac:dyDescent="0.25">
      <c r="D3477" s="3" t="s">
        <v>68</v>
      </c>
      <c r="E3477">
        <v>34</v>
      </c>
      <c r="G3477" t="b">
        <v>1</v>
      </c>
      <c r="H3477" t="b">
        <v>0</v>
      </c>
      <c r="I3477" t="b">
        <v>0</v>
      </c>
      <c r="N3477" t="b">
        <v>0</v>
      </c>
      <c r="O3477" t="s">
        <v>68</v>
      </c>
      <c r="T3477" t="b">
        <v>0</v>
      </c>
      <c r="V3477" t="b">
        <v>0</v>
      </c>
      <c r="W3477" t="b">
        <v>1</v>
      </c>
    </row>
    <row r="3478" spans="1:23" x14ac:dyDescent="0.25">
      <c r="D3478" s="3" t="s">
        <v>70</v>
      </c>
      <c r="E3478">
        <v>35</v>
      </c>
      <c r="G3478" t="b">
        <v>1</v>
      </c>
      <c r="H3478" t="b">
        <v>0</v>
      </c>
      <c r="I3478" t="b">
        <v>0</v>
      </c>
      <c r="N3478" t="b">
        <v>0</v>
      </c>
      <c r="O3478" t="s">
        <v>70</v>
      </c>
      <c r="T3478" t="b">
        <v>0</v>
      </c>
      <c r="V3478" t="b">
        <v>0</v>
      </c>
      <c r="W3478" t="b">
        <v>1</v>
      </c>
    </row>
    <row r="3479" spans="1:23" x14ac:dyDescent="0.25">
      <c r="D3479" s="3" t="s">
        <v>224</v>
      </c>
      <c r="E3479">
        <v>36</v>
      </c>
      <c r="G3479" t="b">
        <v>1</v>
      </c>
      <c r="H3479" t="b">
        <v>0</v>
      </c>
      <c r="I3479" t="b">
        <v>0</v>
      </c>
      <c r="N3479" t="b">
        <v>0</v>
      </c>
      <c r="O3479" t="s">
        <v>224</v>
      </c>
      <c r="T3479" t="b">
        <v>0</v>
      </c>
      <c r="V3479" t="b">
        <v>0</v>
      </c>
      <c r="W3479" t="b">
        <v>1</v>
      </c>
    </row>
    <row r="3480" spans="1:23" x14ac:dyDescent="0.25">
      <c r="D3480" s="3" t="s">
        <v>184</v>
      </c>
      <c r="E3480">
        <v>37</v>
      </c>
      <c r="G3480" t="b">
        <v>1</v>
      </c>
      <c r="H3480" t="b">
        <v>0</v>
      </c>
      <c r="I3480" t="b">
        <v>0</v>
      </c>
      <c r="N3480" t="b">
        <v>0</v>
      </c>
      <c r="O3480" t="s">
        <v>184</v>
      </c>
      <c r="T3480" t="b">
        <v>0</v>
      </c>
      <c r="V3480" t="b">
        <v>0</v>
      </c>
      <c r="W3480" t="b">
        <v>1</v>
      </c>
    </row>
    <row r="3481" spans="1:23" x14ac:dyDescent="0.25">
      <c r="D3481" s="3" t="s">
        <v>67</v>
      </c>
      <c r="E3481">
        <v>38</v>
      </c>
      <c r="G3481" t="b">
        <v>1</v>
      </c>
      <c r="H3481" t="b">
        <v>0</v>
      </c>
      <c r="I3481" t="b">
        <v>0</v>
      </c>
      <c r="N3481" t="b">
        <v>0</v>
      </c>
      <c r="O3481" t="s">
        <v>67</v>
      </c>
      <c r="T3481" t="b">
        <v>0</v>
      </c>
      <c r="V3481" t="b">
        <v>0</v>
      </c>
      <c r="W3481" t="b">
        <v>1</v>
      </c>
    </row>
    <row r="3482" spans="1:23" x14ac:dyDescent="0.25">
      <c r="D3482" s="3" t="s">
        <v>133</v>
      </c>
      <c r="E3482">
        <v>39</v>
      </c>
      <c r="G3482" t="b">
        <v>1</v>
      </c>
      <c r="H3482" t="b">
        <v>0</v>
      </c>
      <c r="I3482" t="b">
        <v>0</v>
      </c>
      <c r="N3482" t="b">
        <v>0</v>
      </c>
      <c r="O3482" t="s">
        <v>133</v>
      </c>
      <c r="T3482" t="b">
        <v>0</v>
      </c>
      <c r="V3482" t="b">
        <v>0</v>
      </c>
      <c r="W3482" t="b">
        <v>1</v>
      </c>
    </row>
    <row r="3483" spans="1:23" x14ac:dyDescent="0.25">
      <c r="D3483" s="3" t="s">
        <v>293</v>
      </c>
      <c r="E3483">
        <v>40</v>
      </c>
      <c r="G3483" t="b">
        <v>1</v>
      </c>
      <c r="H3483" t="b">
        <v>0</v>
      </c>
      <c r="I3483" t="b">
        <v>0</v>
      </c>
      <c r="N3483" t="b">
        <v>0</v>
      </c>
      <c r="O3483" t="s">
        <v>293</v>
      </c>
      <c r="T3483" t="b">
        <v>0</v>
      </c>
      <c r="V3483" t="b">
        <v>0</v>
      </c>
      <c r="W3483" t="b">
        <v>1</v>
      </c>
    </row>
    <row r="3484" spans="1:23" x14ac:dyDescent="0.25">
      <c r="D3484" s="3" t="s">
        <v>97</v>
      </c>
      <c r="E3484">
        <v>41</v>
      </c>
      <c r="G3484" t="b">
        <v>1</v>
      </c>
      <c r="H3484" t="b">
        <v>0</v>
      </c>
      <c r="I3484" t="b">
        <v>0</v>
      </c>
      <c r="N3484" t="b">
        <v>0</v>
      </c>
      <c r="O3484" t="s">
        <v>97</v>
      </c>
      <c r="T3484" t="b">
        <v>0</v>
      </c>
      <c r="V3484" t="b">
        <v>0</v>
      </c>
      <c r="W3484" t="b">
        <v>1</v>
      </c>
    </row>
    <row r="3485" spans="1:23" x14ac:dyDescent="0.25">
      <c r="D3485" s="3" t="s">
        <v>98</v>
      </c>
      <c r="E3485">
        <v>42</v>
      </c>
      <c r="G3485" t="b">
        <v>1</v>
      </c>
      <c r="H3485" t="b">
        <v>0</v>
      </c>
      <c r="I3485" t="b">
        <v>0</v>
      </c>
      <c r="N3485" t="b">
        <v>0</v>
      </c>
      <c r="O3485" t="s">
        <v>98</v>
      </c>
      <c r="T3485" t="b">
        <v>0</v>
      </c>
      <c r="V3485" t="b">
        <v>0</v>
      </c>
      <c r="W3485" t="b">
        <v>1</v>
      </c>
    </row>
    <row r="3486" spans="1:23" x14ac:dyDescent="0.25">
      <c r="D3486" s="3" t="s">
        <v>99</v>
      </c>
      <c r="E3486">
        <v>43</v>
      </c>
      <c r="G3486" t="b">
        <v>1</v>
      </c>
      <c r="H3486" t="b">
        <v>0</v>
      </c>
      <c r="I3486" t="b">
        <v>0</v>
      </c>
      <c r="N3486" t="b">
        <v>0</v>
      </c>
      <c r="O3486" t="s">
        <v>99</v>
      </c>
      <c r="T3486" t="b">
        <v>0</v>
      </c>
      <c r="V3486" t="b">
        <v>0</v>
      </c>
      <c r="W3486" t="b">
        <v>1</v>
      </c>
    </row>
    <row r="3487" spans="1:23" x14ac:dyDescent="0.25">
      <c r="D3487" s="3" t="s">
        <v>130</v>
      </c>
      <c r="E3487">
        <v>44</v>
      </c>
      <c r="G3487" t="b">
        <v>1</v>
      </c>
      <c r="H3487" t="b">
        <v>0</v>
      </c>
      <c r="I3487" t="b">
        <v>0</v>
      </c>
      <c r="N3487" t="b">
        <v>0</v>
      </c>
      <c r="O3487" t="s">
        <v>130</v>
      </c>
      <c r="T3487" t="b">
        <v>0</v>
      </c>
      <c r="V3487" t="b">
        <v>0</v>
      </c>
      <c r="W3487" t="b">
        <v>1</v>
      </c>
    </row>
    <row r="3488" spans="1:23" x14ac:dyDescent="0.25">
      <c r="A3488" t="s">
        <v>979</v>
      </c>
    </row>
  </sheetData>
  <dataValidations count="1">
    <dataValidation allowBlank="1" showInputMessage="1" showErrorMessage="1" sqref="A1" xr:uid="{00000000-0002-0000-1000-000000000000}"/>
  </dataValidation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8"/>
  <dimension ref="A1:B266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1" t="s">
        <v>0</v>
      </c>
    </row>
    <row r="2" spans="1:2" x14ac:dyDescent="0.25">
      <c r="A2" t="s">
        <v>440</v>
      </c>
    </row>
    <row r="3" spans="1:2" x14ac:dyDescent="0.25">
      <c r="A3" t="s">
        <v>48</v>
      </c>
      <c r="B3" t="s">
        <v>3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 t="s">
        <v>441</v>
      </c>
    </row>
    <row r="7" spans="1:2" x14ac:dyDescent="0.25">
      <c r="A7" t="s">
        <v>456</v>
      </c>
    </row>
    <row r="8" spans="1:2" x14ac:dyDescent="0.25">
      <c r="A8" t="s">
        <v>48</v>
      </c>
      <c r="B8" t="s">
        <v>3</v>
      </c>
    </row>
    <row r="9" spans="1:2" x14ac:dyDescent="0.25">
      <c r="A9">
        <v>0</v>
      </c>
      <c r="B9">
        <v>1</v>
      </c>
    </row>
    <row r="10" spans="1:2" x14ac:dyDescent="0.25">
      <c r="A10">
        <v>1</v>
      </c>
      <c r="B10">
        <v>2</v>
      </c>
    </row>
    <row r="11" spans="1:2" x14ac:dyDescent="0.25">
      <c r="A11">
        <v>2</v>
      </c>
      <c r="B11">
        <v>3</v>
      </c>
    </row>
    <row r="12" spans="1:2" x14ac:dyDescent="0.25">
      <c r="A12" t="s">
        <v>457</v>
      </c>
    </row>
    <row r="13" spans="1:2" x14ac:dyDescent="0.25">
      <c r="A13" t="s">
        <v>460</v>
      </c>
    </row>
    <row r="14" spans="1:2" x14ac:dyDescent="0.25">
      <c r="A14" t="s">
        <v>48</v>
      </c>
      <c r="B14" t="s">
        <v>3</v>
      </c>
    </row>
    <row r="15" spans="1:2" x14ac:dyDescent="0.25">
      <c r="A15">
        <v>0</v>
      </c>
      <c r="B15">
        <v>1</v>
      </c>
    </row>
    <row r="16" spans="1:2" x14ac:dyDescent="0.25">
      <c r="A16">
        <v>1</v>
      </c>
      <c r="B16">
        <v>2</v>
      </c>
    </row>
    <row r="17" spans="1:2" x14ac:dyDescent="0.25">
      <c r="A17">
        <v>2</v>
      </c>
      <c r="B17">
        <v>3</v>
      </c>
    </row>
    <row r="18" spans="1:2" x14ac:dyDescent="0.25">
      <c r="A18">
        <v>3</v>
      </c>
      <c r="B18">
        <v>4</v>
      </c>
    </row>
    <row r="19" spans="1:2" x14ac:dyDescent="0.25">
      <c r="A19">
        <v>4</v>
      </c>
      <c r="B19">
        <v>6</v>
      </c>
    </row>
    <row r="20" spans="1:2" x14ac:dyDescent="0.25">
      <c r="A20">
        <v>5</v>
      </c>
      <c r="B20">
        <v>7</v>
      </c>
    </row>
    <row r="21" spans="1:2" x14ac:dyDescent="0.25">
      <c r="A21" t="s">
        <v>461</v>
      </c>
    </row>
    <row r="22" spans="1:2" x14ac:dyDescent="0.25">
      <c r="A22" t="s">
        <v>462</v>
      </c>
    </row>
    <row r="23" spans="1:2" x14ac:dyDescent="0.25">
      <c r="A23" t="s">
        <v>48</v>
      </c>
      <c r="B23" t="s">
        <v>3</v>
      </c>
    </row>
    <row r="24" spans="1:2" x14ac:dyDescent="0.25">
      <c r="A24">
        <v>0</v>
      </c>
      <c r="B24">
        <v>1</v>
      </c>
    </row>
    <row r="25" spans="1:2" x14ac:dyDescent="0.25">
      <c r="A25" t="s">
        <v>463</v>
      </c>
    </row>
    <row r="26" spans="1:2" x14ac:dyDescent="0.25">
      <c r="A26" t="s">
        <v>465</v>
      </c>
    </row>
    <row r="27" spans="1:2" x14ac:dyDescent="0.25">
      <c r="A27" t="s">
        <v>48</v>
      </c>
      <c r="B27" t="s">
        <v>3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 t="s">
        <v>466</v>
      </c>
    </row>
    <row r="39" spans="1:2" x14ac:dyDescent="0.25">
      <c r="A39" t="s">
        <v>467</v>
      </c>
    </row>
    <row r="40" spans="1:2" x14ac:dyDescent="0.25">
      <c r="A40" t="s">
        <v>48</v>
      </c>
      <c r="B40" t="s">
        <v>3</v>
      </c>
    </row>
    <row r="41" spans="1:2" x14ac:dyDescent="0.25">
      <c r="A41">
        <v>0</v>
      </c>
      <c r="B41">
        <v>1</v>
      </c>
    </row>
    <row r="42" spans="1:2" x14ac:dyDescent="0.25">
      <c r="A42">
        <v>1</v>
      </c>
      <c r="B42">
        <v>2</v>
      </c>
    </row>
    <row r="43" spans="1:2" x14ac:dyDescent="0.25">
      <c r="A43">
        <v>2</v>
      </c>
      <c r="B43">
        <v>3</v>
      </c>
    </row>
    <row r="44" spans="1:2" x14ac:dyDescent="0.25">
      <c r="A44">
        <v>3</v>
      </c>
      <c r="B44">
        <v>4</v>
      </c>
    </row>
    <row r="45" spans="1:2" x14ac:dyDescent="0.25">
      <c r="A45">
        <v>4</v>
      </c>
      <c r="B45">
        <v>5</v>
      </c>
    </row>
    <row r="46" spans="1:2" x14ac:dyDescent="0.25">
      <c r="A46" t="s">
        <v>468</v>
      </c>
    </row>
    <row r="47" spans="1:2" x14ac:dyDescent="0.25">
      <c r="A47" t="s">
        <v>469</v>
      </c>
    </row>
    <row r="48" spans="1:2" x14ac:dyDescent="0.25">
      <c r="A48" t="s">
        <v>48</v>
      </c>
      <c r="B48" t="s">
        <v>3</v>
      </c>
    </row>
    <row r="49" spans="1:2" x14ac:dyDescent="0.25">
      <c r="A49">
        <v>0</v>
      </c>
      <c r="B49">
        <v>1</v>
      </c>
    </row>
    <row r="50" spans="1:2" x14ac:dyDescent="0.25">
      <c r="A50" t="s">
        <v>470</v>
      </c>
    </row>
    <row r="51" spans="1:2" x14ac:dyDescent="0.25">
      <c r="A51" t="s">
        <v>1151</v>
      </c>
    </row>
    <row r="52" spans="1:2" x14ac:dyDescent="0.25">
      <c r="A52" t="s">
        <v>48</v>
      </c>
      <c r="B52" t="s">
        <v>0</v>
      </c>
    </row>
    <row r="53" spans="1:2" x14ac:dyDescent="0.25">
      <c r="A53">
        <v>0</v>
      </c>
      <c r="B53">
        <v>6</v>
      </c>
    </row>
    <row r="54" spans="1:2" x14ac:dyDescent="0.25">
      <c r="A54" t="s">
        <v>1152</v>
      </c>
    </row>
    <row r="55" spans="1:2" x14ac:dyDescent="0.25">
      <c r="A55" t="s">
        <v>1155</v>
      </c>
    </row>
    <row r="56" spans="1:2" x14ac:dyDescent="0.25">
      <c r="A56" t="s">
        <v>48</v>
      </c>
      <c r="B56" t="s">
        <v>0</v>
      </c>
    </row>
    <row r="57" spans="1:2" x14ac:dyDescent="0.25">
      <c r="A57">
        <v>0</v>
      </c>
      <c r="B57">
        <v>208</v>
      </c>
    </row>
    <row r="58" spans="1:2" x14ac:dyDescent="0.25">
      <c r="A58">
        <v>1</v>
      </c>
      <c r="B58">
        <v>209</v>
      </c>
    </row>
    <row r="59" spans="1:2" x14ac:dyDescent="0.25">
      <c r="A59">
        <v>2</v>
      </c>
      <c r="B59">
        <v>210</v>
      </c>
    </row>
    <row r="60" spans="1:2" x14ac:dyDescent="0.25">
      <c r="A60">
        <v>3</v>
      </c>
      <c r="B60">
        <v>211</v>
      </c>
    </row>
    <row r="61" spans="1:2" x14ac:dyDescent="0.25">
      <c r="A61">
        <v>4</v>
      </c>
      <c r="B61">
        <v>212</v>
      </c>
    </row>
    <row r="62" spans="1:2" x14ac:dyDescent="0.25">
      <c r="A62">
        <v>5</v>
      </c>
      <c r="B62">
        <v>213</v>
      </c>
    </row>
    <row r="63" spans="1:2" x14ac:dyDescent="0.25">
      <c r="A63">
        <v>6</v>
      </c>
      <c r="B63">
        <v>214</v>
      </c>
    </row>
    <row r="64" spans="1:2" x14ac:dyDescent="0.25">
      <c r="A64">
        <v>7</v>
      </c>
      <c r="B64">
        <v>215</v>
      </c>
    </row>
    <row r="65" spans="1:2" x14ac:dyDescent="0.25">
      <c r="A65">
        <v>8</v>
      </c>
      <c r="B65">
        <v>216</v>
      </c>
    </row>
    <row r="66" spans="1:2" x14ac:dyDescent="0.25">
      <c r="A66">
        <v>9</v>
      </c>
      <c r="B66">
        <v>217</v>
      </c>
    </row>
    <row r="67" spans="1:2" x14ac:dyDescent="0.25">
      <c r="A67">
        <v>10</v>
      </c>
      <c r="B67">
        <v>218</v>
      </c>
    </row>
    <row r="68" spans="1:2" x14ac:dyDescent="0.25">
      <c r="A68">
        <v>11</v>
      </c>
      <c r="B68">
        <v>219</v>
      </c>
    </row>
    <row r="69" spans="1:2" x14ac:dyDescent="0.25">
      <c r="A69">
        <v>12</v>
      </c>
      <c r="B69">
        <v>220</v>
      </c>
    </row>
    <row r="70" spans="1:2" x14ac:dyDescent="0.25">
      <c r="A70">
        <v>13</v>
      </c>
      <c r="B70">
        <v>221</v>
      </c>
    </row>
    <row r="71" spans="1:2" x14ac:dyDescent="0.25">
      <c r="A71">
        <v>14</v>
      </c>
      <c r="B71">
        <v>222</v>
      </c>
    </row>
    <row r="72" spans="1:2" x14ac:dyDescent="0.25">
      <c r="A72">
        <v>15</v>
      </c>
      <c r="B72">
        <v>223</v>
      </c>
    </row>
    <row r="73" spans="1:2" x14ac:dyDescent="0.25">
      <c r="A73">
        <v>16</v>
      </c>
      <c r="B73">
        <v>224</v>
      </c>
    </row>
    <row r="74" spans="1:2" x14ac:dyDescent="0.25">
      <c r="A74">
        <v>17</v>
      </c>
      <c r="B74">
        <v>225</v>
      </c>
    </row>
    <row r="75" spans="1:2" x14ac:dyDescent="0.25">
      <c r="A75">
        <v>18</v>
      </c>
      <c r="B75">
        <v>226</v>
      </c>
    </row>
    <row r="76" spans="1:2" x14ac:dyDescent="0.25">
      <c r="A76">
        <v>19</v>
      </c>
      <c r="B76">
        <v>227</v>
      </c>
    </row>
    <row r="77" spans="1:2" x14ac:dyDescent="0.25">
      <c r="A77">
        <v>20</v>
      </c>
      <c r="B77">
        <v>228</v>
      </c>
    </row>
    <row r="78" spans="1:2" x14ac:dyDescent="0.25">
      <c r="A78">
        <v>21</v>
      </c>
      <c r="B78">
        <v>229</v>
      </c>
    </row>
    <row r="79" spans="1:2" x14ac:dyDescent="0.25">
      <c r="A79">
        <v>22</v>
      </c>
      <c r="B79">
        <v>230</v>
      </c>
    </row>
    <row r="80" spans="1:2" x14ac:dyDescent="0.25">
      <c r="A80">
        <v>23</v>
      </c>
      <c r="B80">
        <v>231</v>
      </c>
    </row>
    <row r="81" spans="1:2" x14ac:dyDescent="0.25">
      <c r="A81">
        <v>24</v>
      </c>
      <c r="B81">
        <v>232</v>
      </c>
    </row>
    <row r="82" spans="1:2" x14ac:dyDescent="0.25">
      <c r="A82">
        <v>25</v>
      </c>
      <c r="B82">
        <v>233</v>
      </c>
    </row>
    <row r="83" spans="1:2" x14ac:dyDescent="0.25">
      <c r="A83">
        <v>26</v>
      </c>
      <c r="B83">
        <v>234</v>
      </c>
    </row>
    <row r="84" spans="1:2" x14ac:dyDescent="0.25">
      <c r="A84">
        <v>27</v>
      </c>
      <c r="B84">
        <v>235</v>
      </c>
    </row>
    <row r="85" spans="1:2" x14ac:dyDescent="0.25">
      <c r="A85">
        <v>28</v>
      </c>
      <c r="B85">
        <v>236</v>
      </c>
    </row>
    <row r="86" spans="1:2" x14ac:dyDescent="0.25">
      <c r="A86">
        <v>29</v>
      </c>
      <c r="B86">
        <v>237</v>
      </c>
    </row>
    <row r="87" spans="1:2" x14ac:dyDescent="0.25">
      <c r="A87">
        <v>30</v>
      </c>
      <c r="B87">
        <v>238</v>
      </c>
    </row>
    <row r="88" spans="1:2" x14ac:dyDescent="0.25">
      <c r="A88">
        <v>31</v>
      </c>
      <c r="B88">
        <v>239</v>
      </c>
    </row>
    <row r="89" spans="1:2" x14ac:dyDescent="0.25">
      <c r="A89">
        <v>32</v>
      </c>
      <c r="B89">
        <v>240</v>
      </c>
    </row>
    <row r="90" spans="1:2" x14ac:dyDescent="0.25">
      <c r="A90">
        <v>33</v>
      </c>
      <c r="B90">
        <v>241</v>
      </c>
    </row>
    <row r="91" spans="1:2" x14ac:dyDescent="0.25">
      <c r="A91">
        <v>34</v>
      </c>
      <c r="B91">
        <v>242</v>
      </c>
    </row>
    <row r="92" spans="1:2" x14ac:dyDescent="0.25">
      <c r="A92">
        <v>35</v>
      </c>
      <c r="B92">
        <v>243</v>
      </c>
    </row>
    <row r="93" spans="1:2" x14ac:dyDescent="0.25">
      <c r="A93">
        <v>36</v>
      </c>
      <c r="B93">
        <v>244</v>
      </c>
    </row>
    <row r="94" spans="1:2" x14ac:dyDescent="0.25">
      <c r="A94">
        <v>37</v>
      </c>
      <c r="B94">
        <v>245</v>
      </c>
    </row>
    <row r="95" spans="1:2" x14ac:dyDescent="0.25">
      <c r="A95">
        <v>38</v>
      </c>
      <c r="B95">
        <v>246</v>
      </c>
    </row>
    <row r="96" spans="1:2" x14ac:dyDescent="0.25">
      <c r="A96">
        <v>39</v>
      </c>
      <c r="B96">
        <v>247</v>
      </c>
    </row>
    <row r="97" spans="1:2" x14ac:dyDescent="0.25">
      <c r="A97">
        <v>40</v>
      </c>
      <c r="B97">
        <v>248</v>
      </c>
    </row>
    <row r="98" spans="1:2" x14ac:dyDescent="0.25">
      <c r="A98">
        <v>41</v>
      </c>
      <c r="B98">
        <v>249</v>
      </c>
    </row>
    <row r="99" spans="1:2" x14ac:dyDescent="0.25">
      <c r="A99">
        <v>42</v>
      </c>
      <c r="B99">
        <v>250</v>
      </c>
    </row>
    <row r="100" spans="1:2" x14ac:dyDescent="0.25">
      <c r="A100">
        <v>43</v>
      </c>
      <c r="B100">
        <v>251</v>
      </c>
    </row>
    <row r="101" spans="1:2" x14ac:dyDescent="0.25">
      <c r="A101">
        <v>44</v>
      </c>
      <c r="B101">
        <v>252</v>
      </c>
    </row>
    <row r="102" spans="1:2" x14ac:dyDescent="0.25">
      <c r="A102">
        <v>45</v>
      </c>
      <c r="B102">
        <v>253</v>
      </c>
    </row>
    <row r="103" spans="1:2" x14ac:dyDescent="0.25">
      <c r="A103">
        <v>46</v>
      </c>
      <c r="B103">
        <v>254</v>
      </c>
    </row>
    <row r="104" spans="1:2" x14ac:dyDescent="0.25">
      <c r="A104">
        <v>47</v>
      </c>
      <c r="B104">
        <v>255</v>
      </c>
    </row>
    <row r="105" spans="1:2" x14ac:dyDescent="0.25">
      <c r="A105">
        <v>48</v>
      </c>
      <c r="B105">
        <v>256</v>
      </c>
    </row>
    <row r="106" spans="1:2" x14ac:dyDescent="0.25">
      <c r="A106">
        <v>49</v>
      </c>
      <c r="B106">
        <v>257</v>
      </c>
    </row>
    <row r="107" spans="1:2" x14ac:dyDescent="0.25">
      <c r="A107">
        <v>50</v>
      </c>
      <c r="B107">
        <v>258</v>
      </c>
    </row>
    <row r="108" spans="1:2" x14ac:dyDescent="0.25">
      <c r="A108">
        <v>51</v>
      </c>
      <c r="B108">
        <v>259</v>
      </c>
    </row>
    <row r="109" spans="1:2" x14ac:dyDescent="0.25">
      <c r="A109">
        <v>52</v>
      </c>
      <c r="B109">
        <v>260</v>
      </c>
    </row>
    <row r="110" spans="1:2" x14ac:dyDescent="0.25">
      <c r="A110">
        <v>53</v>
      </c>
      <c r="B110">
        <v>261</v>
      </c>
    </row>
    <row r="111" spans="1:2" x14ac:dyDescent="0.25">
      <c r="A111">
        <v>54</v>
      </c>
      <c r="B111">
        <v>262</v>
      </c>
    </row>
    <row r="112" spans="1:2" x14ac:dyDescent="0.25">
      <c r="A112">
        <v>55</v>
      </c>
      <c r="B112">
        <v>263</v>
      </c>
    </row>
    <row r="113" spans="1:2" x14ac:dyDescent="0.25">
      <c r="A113">
        <v>56</v>
      </c>
      <c r="B113">
        <v>264</v>
      </c>
    </row>
    <row r="114" spans="1:2" x14ac:dyDescent="0.25">
      <c r="A114">
        <v>57</v>
      </c>
      <c r="B114">
        <v>265</v>
      </c>
    </row>
    <row r="115" spans="1:2" x14ac:dyDescent="0.25">
      <c r="A115">
        <v>58</v>
      </c>
      <c r="B115">
        <v>266</v>
      </c>
    </row>
    <row r="116" spans="1:2" x14ac:dyDescent="0.25">
      <c r="A116">
        <v>59</v>
      </c>
      <c r="B116">
        <v>267</v>
      </c>
    </row>
    <row r="117" spans="1:2" x14ac:dyDescent="0.25">
      <c r="A117">
        <v>60</v>
      </c>
      <c r="B117">
        <v>268</v>
      </c>
    </row>
    <row r="118" spans="1:2" x14ac:dyDescent="0.25">
      <c r="A118">
        <v>61</v>
      </c>
      <c r="B118">
        <v>269</v>
      </c>
    </row>
    <row r="119" spans="1:2" x14ac:dyDescent="0.25">
      <c r="A119">
        <v>62</v>
      </c>
      <c r="B119">
        <v>270</v>
      </c>
    </row>
    <row r="120" spans="1:2" x14ac:dyDescent="0.25">
      <c r="A120">
        <v>63</v>
      </c>
      <c r="B120">
        <v>271</v>
      </c>
    </row>
    <row r="121" spans="1:2" x14ac:dyDescent="0.25">
      <c r="A121">
        <v>64</v>
      </c>
      <c r="B121">
        <v>272</v>
      </c>
    </row>
    <row r="122" spans="1:2" x14ac:dyDescent="0.25">
      <c r="A122">
        <v>65</v>
      </c>
      <c r="B122">
        <v>273</v>
      </c>
    </row>
    <row r="123" spans="1:2" x14ac:dyDescent="0.25">
      <c r="A123">
        <v>66</v>
      </c>
      <c r="B123">
        <v>274</v>
      </c>
    </row>
    <row r="124" spans="1:2" x14ac:dyDescent="0.25">
      <c r="A124">
        <v>67</v>
      </c>
      <c r="B124">
        <v>275</v>
      </c>
    </row>
    <row r="125" spans="1:2" x14ac:dyDescent="0.25">
      <c r="A125">
        <v>68</v>
      </c>
      <c r="B125">
        <v>276</v>
      </c>
    </row>
    <row r="126" spans="1:2" x14ac:dyDescent="0.25">
      <c r="A126">
        <v>69</v>
      </c>
      <c r="B126">
        <v>277</v>
      </c>
    </row>
    <row r="127" spans="1:2" x14ac:dyDescent="0.25">
      <c r="A127">
        <v>70</v>
      </c>
      <c r="B127">
        <v>278</v>
      </c>
    </row>
    <row r="128" spans="1:2" x14ac:dyDescent="0.25">
      <c r="A128" t="s">
        <v>1156</v>
      </c>
    </row>
    <row r="129" spans="1:2" x14ac:dyDescent="0.25">
      <c r="A129" t="s">
        <v>1159</v>
      </c>
    </row>
    <row r="130" spans="1:2" x14ac:dyDescent="0.25">
      <c r="A130" t="s">
        <v>48</v>
      </c>
      <c r="B130" t="s">
        <v>0</v>
      </c>
    </row>
    <row r="131" spans="1:2" x14ac:dyDescent="0.25">
      <c r="A131">
        <v>0</v>
      </c>
      <c r="B131">
        <v>989</v>
      </c>
    </row>
    <row r="132" spans="1:2" x14ac:dyDescent="0.25">
      <c r="A132">
        <v>1</v>
      </c>
      <c r="B132">
        <v>990</v>
      </c>
    </row>
    <row r="133" spans="1:2" x14ac:dyDescent="0.25">
      <c r="A133">
        <v>2</v>
      </c>
      <c r="B133">
        <v>991</v>
      </c>
    </row>
    <row r="134" spans="1:2" x14ac:dyDescent="0.25">
      <c r="A134">
        <v>3</v>
      </c>
      <c r="B134">
        <v>992</v>
      </c>
    </row>
    <row r="135" spans="1:2" x14ac:dyDescent="0.25">
      <c r="A135">
        <v>4</v>
      </c>
      <c r="B135">
        <v>993</v>
      </c>
    </row>
    <row r="136" spans="1:2" x14ac:dyDescent="0.25">
      <c r="A136">
        <v>5</v>
      </c>
      <c r="B136">
        <v>994</v>
      </c>
    </row>
    <row r="137" spans="1:2" x14ac:dyDescent="0.25">
      <c r="A137">
        <v>6</v>
      </c>
      <c r="B137">
        <v>995</v>
      </c>
    </row>
    <row r="138" spans="1:2" x14ac:dyDescent="0.25">
      <c r="A138">
        <v>7</v>
      </c>
      <c r="B138">
        <v>996</v>
      </c>
    </row>
    <row r="139" spans="1:2" x14ac:dyDescent="0.25">
      <c r="A139">
        <v>8</v>
      </c>
      <c r="B139">
        <v>997</v>
      </c>
    </row>
    <row r="140" spans="1:2" x14ac:dyDescent="0.25">
      <c r="A140">
        <v>9</v>
      </c>
      <c r="B140">
        <v>998</v>
      </c>
    </row>
    <row r="141" spans="1:2" x14ac:dyDescent="0.25">
      <c r="A141">
        <v>10</v>
      </c>
      <c r="B141">
        <v>999</v>
      </c>
    </row>
    <row r="142" spans="1:2" x14ac:dyDescent="0.25">
      <c r="A142">
        <v>11</v>
      </c>
      <c r="B142">
        <v>1000</v>
      </c>
    </row>
    <row r="143" spans="1:2" x14ac:dyDescent="0.25">
      <c r="A143">
        <v>12</v>
      </c>
      <c r="B143">
        <v>1001</v>
      </c>
    </row>
    <row r="144" spans="1:2" x14ac:dyDescent="0.25">
      <c r="A144">
        <v>13</v>
      </c>
      <c r="B144">
        <v>1002</v>
      </c>
    </row>
    <row r="145" spans="1:2" x14ac:dyDescent="0.25">
      <c r="A145">
        <v>14</v>
      </c>
      <c r="B145">
        <v>1003</v>
      </c>
    </row>
    <row r="146" spans="1:2" x14ac:dyDescent="0.25">
      <c r="A146">
        <v>15</v>
      </c>
      <c r="B146">
        <v>1004</v>
      </c>
    </row>
    <row r="147" spans="1:2" x14ac:dyDescent="0.25">
      <c r="A147">
        <v>16</v>
      </c>
      <c r="B147">
        <v>1005</v>
      </c>
    </row>
    <row r="148" spans="1:2" x14ac:dyDescent="0.25">
      <c r="A148">
        <v>17</v>
      </c>
      <c r="B148">
        <v>1006</v>
      </c>
    </row>
    <row r="149" spans="1:2" x14ac:dyDescent="0.25">
      <c r="A149">
        <v>18</v>
      </c>
      <c r="B149">
        <v>1007</v>
      </c>
    </row>
    <row r="150" spans="1:2" x14ac:dyDescent="0.25">
      <c r="A150">
        <v>19</v>
      </c>
      <c r="B150">
        <v>1008</v>
      </c>
    </row>
    <row r="151" spans="1:2" x14ac:dyDescent="0.25">
      <c r="A151">
        <v>20</v>
      </c>
      <c r="B151">
        <v>1009</v>
      </c>
    </row>
    <row r="152" spans="1:2" x14ac:dyDescent="0.25">
      <c r="A152">
        <v>21</v>
      </c>
      <c r="B152">
        <v>1010</v>
      </c>
    </row>
    <row r="153" spans="1:2" x14ac:dyDescent="0.25">
      <c r="A153">
        <v>22</v>
      </c>
      <c r="B153">
        <v>1011</v>
      </c>
    </row>
    <row r="154" spans="1:2" x14ac:dyDescent="0.25">
      <c r="A154">
        <v>23</v>
      </c>
      <c r="B154">
        <v>1012</v>
      </c>
    </row>
    <row r="155" spans="1:2" x14ac:dyDescent="0.25">
      <c r="A155">
        <v>24</v>
      </c>
      <c r="B155">
        <v>1013</v>
      </c>
    </row>
    <row r="156" spans="1:2" x14ac:dyDescent="0.25">
      <c r="A156">
        <v>25</v>
      </c>
      <c r="B156">
        <v>1014</v>
      </c>
    </row>
    <row r="157" spans="1:2" x14ac:dyDescent="0.25">
      <c r="A157">
        <v>26</v>
      </c>
      <c r="B157">
        <v>1015</v>
      </c>
    </row>
    <row r="158" spans="1:2" x14ac:dyDescent="0.25">
      <c r="A158">
        <v>27</v>
      </c>
      <c r="B158">
        <v>1016</v>
      </c>
    </row>
    <row r="159" spans="1:2" x14ac:dyDescent="0.25">
      <c r="A159">
        <v>28</v>
      </c>
      <c r="B159">
        <v>1017</v>
      </c>
    </row>
    <row r="160" spans="1:2" x14ac:dyDescent="0.25">
      <c r="A160">
        <v>29</v>
      </c>
      <c r="B160">
        <v>1018</v>
      </c>
    </row>
    <row r="161" spans="1:2" x14ac:dyDescent="0.25">
      <c r="A161">
        <v>30</v>
      </c>
      <c r="B161">
        <v>1019</v>
      </c>
    </row>
    <row r="162" spans="1:2" x14ac:dyDescent="0.25">
      <c r="A162">
        <v>31</v>
      </c>
      <c r="B162">
        <v>1020</v>
      </c>
    </row>
    <row r="163" spans="1:2" x14ac:dyDescent="0.25">
      <c r="A163">
        <v>32</v>
      </c>
      <c r="B163">
        <v>1021</v>
      </c>
    </row>
    <row r="164" spans="1:2" x14ac:dyDescent="0.25">
      <c r="A164">
        <v>33</v>
      </c>
      <c r="B164">
        <v>1022</v>
      </c>
    </row>
    <row r="165" spans="1:2" x14ac:dyDescent="0.25">
      <c r="A165">
        <v>34</v>
      </c>
      <c r="B165">
        <v>1023</v>
      </c>
    </row>
    <row r="166" spans="1:2" x14ac:dyDescent="0.25">
      <c r="A166">
        <v>35</v>
      </c>
      <c r="B166">
        <v>1024</v>
      </c>
    </row>
    <row r="167" spans="1:2" x14ac:dyDescent="0.25">
      <c r="A167">
        <v>36</v>
      </c>
      <c r="B167">
        <v>1025</v>
      </c>
    </row>
    <row r="168" spans="1:2" x14ac:dyDescent="0.25">
      <c r="A168">
        <v>37</v>
      </c>
      <c r="B168">
        <v>1026</v>
      </c>
    </row>
    <row r="169" spans="1:2" x14ac:dyDescent="0.25">
      <c r="A169">
        <v>38</v>
      </c>
      <c r="B169">
        <v>1027</v>
      </c>
    </row>
    <row r="170" spans="1:2" x14ac:dyDescent="0.25">
      <c r="A170">
        <v>39</v>
      </c>
      <c r="B170">
        <v>1028</v>
      </c>
    </row>
    <row r="171" spans="1:2" x14ac:dyDescent="0.25">
      <c r="A171">
        <v>40</v>
      </c>
      <c r="B171">
        <v>1029</v>
      </c>
    </row>
    <row r="172" spans="1:2" x14ac:dyDescent="0.25">
      <c r="A172">
        <v>41</v>
      </c>
      <c r="B172">
        <v>1030</v>
      </c>
    </row>
    <row r="173" spans="1:2" x14ac:dyDescent="0.25">
      <c r="A173">
        <v>42</v>
      </c>
      <c r="B173">
        <v>1031</v>
      </c>
    </row>
    <row r="174" spans="1:2" x14ac:dyDescent="0.25">
      <c r="A174">
        <v>43</v>
      </c>
      <c r="B174">
        <v>1032</v>
      </c>
    </row>
    <row r="175" spans="1:2" x14ac:dyDescent="0.25">
      <c r="A175">
        <v>44</v>
      </c>
      <c r="B175">
        <v>1033</v>
      </c>
    </row>
    <row r="176" spans="1:2" x14ac:dyDescent="0.25">
      <c r="A176">
        <v>45</v>
      </c>
      <c r="B176">
        <v>1034</v>
      </c>
    </row>
    <row r="177" spans="1:2" x14ac:dyDescent="0.25">
      <c r="A177">
        <v>46</v>
      </c>
      <c r="B177">
        <v>1035</v>
      </c>
    </row>
    <row r="178" spans="1:2" x14ac:dyDescent="0.25">
      <c r="A178">
        <v>47</v>
      </c>
      <c r="B178">
        <v>1036</v>
      </c>
    </row>
    <row r="179" spans="1:2" x14ac:dyDescent="0.25">
      <c r="A179">
        <v>48</v>
      </c>
      <c r="B179">
        <v>1037</v>
      </c>
    </row>
    <row r="180" spans="1:2" x14ac:dyDescent="0.25">
      <c r="A180">
        <v>49</v>
      </c>
      <c r="B180">
        <v>1038</v>
      </c>
    </row>
    <row r="181" spans="1:2" x14ac:dyDescent="0.25">
      <c r="A181">
        <v>50</v>
      </c>
      <c r="B181">
        <v>1039</v>
      </c>
    </row>
    <row r="182" spans="1:2" x14ac:dyDescent="0.25">
      <c r="A182">
        <v>51</v>
      </c>
      <c r="B182">
        <v>1040</v>
      </c>
    </row>
    <row r="183" spans="1:2" x14ac:dyDescent="0.25">
      <c r="A183">
        <v>52</v>
      </c>
      <c r="B183">
        <v>1041</v>
      </c>
    </row>
    <row r="184" spans="1:2" x14ac:dyDescent="0.25">
      <c r="A184">
        <v>53</v>
      </c>
      <c r="B184">
        <v>1042</v>
      </c>
    </row>
    <row r="185" spans="1:2" x14ac:dyDescent="0.25">
      <c r="A185">
        <v>54</v>
      </c>
      <c r="B185">
        <v>1043</v>
      </c>
    </row>
    <row r="186" spans="1:2" x14ac:dyDescent="0.25">
      <c r="A186">
        <v>55</v>
      </c>
      <c r="B186">
        <v>1044</v>
      </c>
    </row>
    <row r="187" spans="1:2" x14ac:dyDescent="0.25">
      <c r="A187">
        <v>56</v>
      </c>
      <c r="B187">
        <v>1045</v>
      </c>
    </row>
    <row r="188" spans="1:2" x14ac:dyDescent="0.25">
      <c r="A188">
        <v>57</v>
      </c>
      <c r="B188">
        <v>1046</v>
      </c>
    </row>
    <row r="189" spans="1:2" x14ac:dyDescent="0.25">
      <c r="A189">
        <v>58</v>
      </c>
      <c r="B189">
        <v>1047</v>
      </c>
    </row>
    <row r="190" spans="1:2" x14ac:dyDescent="0.25">
      <c r="A190">
        <v>59</v>
      </c>
      <c r="B190">
        <v>1048</v>
      </c>
    </row>
    <row r="191" spans="1:2" x14ac:dyDescent="0.25">
      <c r="A191">
        <v>60</v>
      </c>
      <c r="B191">
        <v>1049</v>
      </c>
    </row>
    <row r="192" spans="1:2" x14ac:dyDescent="0.25">
      <c r="A192">
        <v>61</v>
      </c>
      <c r="B192">
        <v>1050</v>
      </c>
    </row>
    <row r="193" spans="1:2" x14ac:dyDescent="0.25">
      <c r="A193">
        <v>62</v>
      </c>
      <c r="B193">
        <v>1051</v>
      </c>
    </row>
    <row r="194" spans="1:2" x14ac:dyDescent="0.25">
      <c r="A194">
        <v>63</v>
      </c>
      <c r="B194">
        <v>1052</v>
      </c>
    </row>
    <row r="195" spans="1:2" x14ac:dyDescent="0.25">
      <c r="A195">
        <v>64</v>
      </c>
      <c r="B195">
        <v>1053</v>
      </c>
    </row>
    <row r="196" spans="1:2" x14ac:dyDescent="0.25">
      <c r="A196">
        <v>65</v>
      </c>
      <c r="B196">
        <v>1054</v>
      </c>
    </row>
    <row r="197" spans="1:2" x14ac:dyDescent="0.25">
      <c r="A197">
        <v>66</v>
      </c>
      <c r="B197">
        <v>1055</v>
      </c>
    </row>
    <row r="198" spans="1:2" x14ac:dyDescent="0.25">
      <c r="A198">
        <v>67</v>
      </c>
      <c r="B198">
        <v>1056</v>
      </c>
    </row>
    <row r="199" spans="1:2" x14ac:dyDescent="0.25">
      <c r="A199">
        <v>68</v>
      </c>
      <c r="B199">
        <v>1057</v>
      </c>
    </row>
    <row r="200" spans="1:2" x14ac:dyDescent="0.25">
      <c r="A200">
        <v>69</v>
      </c>
      <c r="B200">
        <v>1058</v>
      </c>
    </row>
    <row r="201" spans="1:2" x14ac:dyDescent="0.25">
      <c r="A201">
        <v>70</v>
      </c>
      <c r="B201">
        <v>1059</v>
      </c>
    </row>
    <row r="202" spans="1:2" x14ac:dyDescent="0.25">
      <c r="A202">
        <v>71</v>
      </c>
      <c r="B202">
        <v>1060</v>
      </c>
    </row>
    <row r="203" spans="1:2" x14ac:dyDescent="0.25">
      <c r="A203">
        <v>72</v>
      </c>
      <c r="B203">
        <v>1061</v>
      </c>
    </row>
    <row r="204" spans="1:2" x14ac:dyDescent="0.25">
      <c r="A204">
        <v>73</v>
      </c>
      <c r="B204">
        <v>1062</v>
      </c>
    </row>
    <row r="205" spans="1:2" x14ac:dyDescent="0.25">
      <c r="A205">
        <v>74</v>
      </c>
      <c r="B205">
        <v>1063</v>
      </c>
    </row>
    <row r="206" spans="1:2" x14ac:dyDescent="0.25">
      <c r="A206">
        <v>75</v>
      </c>
      <c r="B206">
        <v>1064</v>
      </c>
    </row>
    <row r="207" spans="1:2" x14ac:dyDescent="0.25">
      <c r="A207">
        <v>76</v>
      </c>
      <c r="B207">
        <v>1065</v>
      </c>
    </row>
    <row r="208" spans="1:2" x14ac:dyDescent="0.25">
      <c r="A208">
        <v>77</v>
      </c>
      <c r="B208">
        <v>1066</v>
      </c>
    </row>
    <row r="209" spans="1:2" x14ac:dyDescent="0.25">
      <c r="A209">
        <v>78</v>
      </c>
      <c r="B209">
        <v>1067</v>
      </c>
    </row>
    <row r="210" spans="1:2" x14ac:dyDescent="0.25">
      <c r="A210">
        <v>79</v>
      </c>
      <c r="B210">
        <v>1068</v>
      </c>
    </row>
    <row r="211" spans="1:2" x14ac:dyDescent="0.25">
      <c r="A211">
        <v>80</v>
      </c>
      <c r="B211">
        <v>1069</v>
      </c>
    </row>
    <row r="212" spans="1:2" x14ac:dyDescent="0.25">
      <c r="A212">
        <v>81</v>
      </c>
      <c r="B212">
        <v>1070</v>
      </c>
    </row>
    <row r="213" spans="1:2" x14ac:dyDescent="0.25">
      <c r="A213">
        <v>82</v>
      </c>
      <c r="B213">
        <v>1071</v>
      </c>
    </row>
    <row r="214" spans="1:2" x14ac:dyDescent="0.25">
      <c r="A214">
        <v>83</v>
      </c>
      <c r="B214">
        <v>1072</v>
      </c>
    </row>
    <row r="215" spans="1:2" x14ac:dyDescent="0.25">
      <c r="A215">
        <v>84</v>
      </c>
      <c r="B215">
        <v>1073</v>
      </c>
    </row>
    <row r="216" spans="1:2" x14ac:dyDescent="0.25">
      <c r="A216">
        <v>85</v>
      </c>
      <c r="B216">
        <v>1074</v>
      </c>
    </row>
    <row r="217" spans="1:2" x14ac:dyDescent="0.25">
      <c r="A217">
        <v>86</v>
      </c>
      <c r="B217">
        <v>1075</v>
      </c>
    </row>
    <row r="218" spans="1:2" x14ac:dyDescent="0.25">
      <c r="A218">
        <v>87</v>
      </c>
      <c r="B218">
        <v>1076</v>
      </c>
    </row>
    <row r="219" spans="1:2" x14ac:dyDescent="0.25">
      <c r="A219">
        <v>88</v>
      </c>
      <c r="B219">
        <v>1077</v>
      </c>
    </row>
    <row r="220" spans="1:2" x14ac:dyDescent="0.25">
      <c r="A220">
        <v>89</v>
      </c>
      <c r="B220">
        <v>1078</v>
      </c>
    </row>
    <row r="221" spans="1:2" x14ac:dyDescent="0.25">
      <c r="A221">
        <v>90</v>
      </c>
      <c r="B221">
        <v>1079</v>
      </c>
    </row>
    <row r="222" spans="1:2" x14ac:dyDescent="0.25">
      <c r="A222">
        <v>91</v>
      </c>
      <c r="B222">
        <v>1080</v>
      </c>
    </row>
    <row r="223" spans="1:2" x14ac:dyDescent="0.25">
      <c r="A223">
        <v>92</v>
      </c>
      <c r="B223">
        <v>1081</v>
      </c>
    </row>
    <row r="224" spans="1:2" x14ac:dyDescent="0.25">
      <c r="A224">
        <v>93</v>
      </c>
      <c r="B224">
        <v>1082</v>
      </c>
    </row>
    <row r="225" spans="1:2" x14ac:dyDescent="0.25">
      <c r="A225">
        <v>94</v>
      </c>
      <c r="B225">
        <v>1083</v>
      </c>
    </row>
    <row r="226" spans="1:2" x14ac:dyDescent="0.25">
      <c r="A226">
        <v>95</v>
      </c>
      <c r="B226">
        <v>1084</v>
      </c>
    </row>
    <row r="227" spans="1:2" x14ac:dyDescent="0.25">
      <c r="A227">
        <v>96</v>
      </c>
      <c r="B227">
        <v>1085</v>
      </c>
    </row>
    <row r="228" spans="1:2" x14ac:dyDescent="0.25">
      <c r="A228">
        <v>97</v>
      </c>
      <c r="B228">
        <v>1086</v>
      </c>
    </row>
    <row r="229" spans="1:2" x14ac:dyDescent="0.25">
      <c r="A229">
        <v>98</v>
      </c>
      <c r="B229">
        <v>1087</v>
      </c>
    </row>
    <row r="230" spans="1:2" x14ac:dyDescent="0.25">
      <c r="A230">
        <v>99</v>
      </c>
      <c r="B230">
        <v>1088</v>
      </c>
    </row>
    <row r="231" spans="1:2" x14ac:dyDescent="0.25">
      <c r="A231">
        <v>100</v>
      </c>
      <c r="B231">
        <v>1089</v>
      </c>
    </row>
    <row r="232" spans="1:2" x14ac:dyDescent="0.25">
      <c r="A232">
        <v>101</v>
      </c>
      <c r="B232">
        <v>1090</v>
      </c>
    </row>
    <row r="233" spans="1:2" x14ac:dyDescent="0.25">
      <c r="A233">
        <v>102</v>
      </c>
      <c r="B233">
        <v>1091</v>
      </c>
    </row>
    <row r="234" spans="1:2" x14ac:dyDescent="0.25">
      <c r="A234">
        <v>103</v>
      </c>
      <c r="B234">
        <v>1092</v>
      </c>
    </row>
    <row r="235" spans="1:2" x14ac:dyDescent="0.25">
      <c r="A235">
        <v>104</v>
      </c>
      <c r="B235">
        <v>1093</v>
      </c>
    </row>
    <row r="236" spans="1:2" x14ac:dyDescent="0.25">
      <c r="A236">
        <v>105</v>
      </c>
      <c r="B236">
        <v>1094</v>
      </c>
    </row>
    <row r="237" spans="1:2" x14ac:dyDescent="0.25">
      <c r="A237">
        <v>106</v>
      </c>
      <c r="B237">
        <v>1095</v>
      </c>
    </row>
    <row r="238" spans="1:2" x14ac:dyDescent="0.25">
      <c r="A238">
        <v>107</v>
      </c>
      <c r="B238">
        <v>1096</v>
      </c>
    </row>
    <row r="239" spans="1:2" x14ac:dyDescent="0.25">
      <c r="A239">
        <v>108</v>
      </c>
      <c r="B239">
        <v>1097</v>
      </c>
    </row>
    <row r="240" spans="1:2" x14ac:dyDescent="0.25">
      <c r="A240">
        <v>109</v>
      </c>
      <c r="B240">
        <v>1098</v>
      </c>
    </row>
    <row r="241" spans="1:2" x14ac:dyDescent="0.25">
      <c r="A241">
        <v>110</v>
      </c>
      <c r="B241">
        <v>1099</v>
      </c>
    </row>
    <row r="242" spans="1:2" x14ac:dyDescent="0.25">
      <c r="A242">
        <v>111</v>
      </c>
      <c r="B242">
        <v>1100</v>
      </c>
    </row>
    <row r="243" spans="1:2" x14ac:dyDescent="0.25">
      <c r="A243">
        <v>112</v>
      </c>
      <c r="B243">
        <v>1101</v>
      </c>
    </row>
    <row r="244" spans="1:2" x14ac:dyDescent="0.25">
      <c r="A244">
        <v>113</v>
      </c>
      <c r="B244">
        <v>1102</v>
      </c>
    </row>
    <row r="245" spans="1:2" x14ac:dyDescent="0.25">
      <c r="A245">
        <v>114</v>
      </c>
      <c r="B245">
        <v>1103</v>
      </c>
    </row>
    <row r="246" spans="1:2" x14ac:dyDescent="0.25">
      <c r="A246">
        <v>115</v>
      </c>
      <c r="B246">
        <v>1104</v>
      </c>
    </row>
    <row r="247" spans="1:2" x14ac:dyDescent="0.25">
      <c r="A247">
        <v>116</v>
      </c>
      <c r="B247">
        <v>1105</v>
      </c>
    </row>
    <row r="248" spans="1:2" x14ac:dyDescent="0.25">
      <c r="A248">
        <v>117</v>
      </c>
      <c r="B248">
        <v>1106</v>
      </c>
    </row>
    <row r="249" spans="1:2" x14ac:dyDescent="0.25">
      <c r="A249">
        <v>118</v>
      </c>
      <c r="B249">
        <v>1107</v>
      </c>
    </row>
    <row r="250" spans="1:2" x14ac:dyDescent="0.25">
      <c r="A250">
        <v>119</v>
      </c>
      <c r="B250">
        <v>1108</v>
      </c>
    </row>
    <row r="251" spans="1:2" x14ac:dyDescent="0.25">
      <c r="A251">
        <v>120</v>
      </c>
      <c r="B251">
        <v>1109</v>
      </c>
    </row>
    <row r="252" spans="1:2" x14ac:dyDescent="0.25">
      <c r="A252">
        <v>121</v>
      </c>
      <c r="B252">
        <v>1110</v>
      </c>
    </row>
    <row r="253" spans="1:2" x14ac:dyDescent="0.25">
      <c r="A253">
        <v>122</v>
      </c>
      <c r="B253">
        <v>1111</v>
      </c>
    </row>
    <row r="254" spans="1:2" x14ac:dyDescent="0.25">
      <c r="A254">
        <v>123</v>
      </c>
      <c r="B254">
        <v>1112</v>
      </c>
    </row>
    <row r="255" spans="1:2" x14ac:dyDescent="0.25">
      <c r="A255">
        <v>124</v>
      </c>
      <c r="B255">
        <v>1113</v>
      </c>
    </row>
    <row r="256" spans="1:2" x14ac:dyDescent="0.25">
      <c r="A256">
        <v>125</v>
      </c>
      <c r="B256">
        <v>1114</v>
      </c>
    </row>
    <row r="257" spans="1:2" x14ac:dyDescent="0.25">
      <c r="A257">
        <v>126</v>
      </c>
      <c r="B257">
        <v>1115</v>
      </c>
    </row>
    <row r="258" spans="1:2" x14ac:dyDescent="0.25">
      <c r="A258">
        <v>127</v>
      </c>
      <c r="B258">
        <v>1116</v>
      </c>
    </row>
    <row r="259" spans="1:2" x14ac:dyDescent="0.25">
      <c r="A259">
        <v>128</v>
      </c>
      <c r="B259">
        <v>1117</v>
      </c>
    </row>
    <row r="260" spans="1:2" x14ac:dyDescent="0.25">
      <c r="A260">
        <v>129</v>
      </c>
      <c r="B260">
        <v>1118</v>
      </c>
    </row>
    <row r="261" spans="1:2" x14ac:dyDescent="0.25">
      <c r="A261">
        <v>130</v>
      </c>
      <c r="B261">
        <v>1119</v>
      </c>
    </row>
    <row r="262" spans="1:2" x14ac:dyDescent="0.25">
      <c r="A262">
        <v>131</v>
      </c>
      <c r="B262">
        <v>1120</v>
      </c>
    </row>
    <row r="263" spans="1:2" x14ac:dyDescent="0.25">
      <c r="A263">
        <v>132</v>
      </c>
      <c r="B263">
        <v>1121</v>
      </c>
    </row>
    <row r="264" spans="1:2" x14ac:dyDescent="0.25">
      <c r="A264">
        <v>133</v>
      </c>
      <c r="B264">
        <v>1122</v>
      </c>
    </row>
    <row r="265" spans="1:2" x14ac:dyDescent="0.25">
      <c r="A265">
        <v>134</v>
      </c>
      <c r="B265">
        <v>1123</v>
      </c>
    </row>
    <row r="266" spans="1:2" x14ac:dyDescent="0.25">
      <c r="A266" t="s">
        <v>1160</v>
      </c>
    </row>
  </sheetData>
  <dataValidations count="1">
    <dataValidation allowBlank="1" showInputMessage="1" showErrorMessage="1" sqref="A1" xr:uid="{00000000-0002-0000-1100-000000000000}"/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9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00000000-0002-0000-1200-000000000000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rgb="FF00B050"/>
    <pageSetUpPr fitToPage="1"/>
  </sheetPr>
  <dimension ref="B1:K30"/>
  <sheetViews>
    <sheetView showGridLines="0" workbookViewId="0">
      <pane ySplit="7" topLeftCell="A8" activePane="bottomLeft" state="frozen"/>
      <selection pane="bottomLeft" activeCell="A8" sqref="A8"/>
    </sheetView>
  </sheetViews>
  <sheetFormatPr defaultRowHeight="15" x14ac:dyDescent="0.25"/>
  <cols>
    <col min="1" max="1" width="2.5703125" customWidth="1"/>
    <col min="2" max="2" width="10.140625" hidden="1" customWidth="1"/>
    <col min="3" max="3" width="9.140625" hidden="1" customWidth="1"/>
    <col min="4" max="4" width="9" bestFit="1" customWidth="1"/>
    <col min="5" max="5" width="7.85546875" bestFit="1" customWidth="1"/>
    <col min="6" max="6" width="70" customWidth="1"/>
    <col min="7" max="9" width="10.140625" bestFit="1" customWidth="1"/>
    <col min="10" max="10" width="13.140625" customWidth="1"/>
    <col min="11" max="11" width="9.140625" bestFit="1" customWidth="1"/>
  </cols>
  <sheetData>
    <row r="1" spans="2:11" ht="15.75" x14ac:dyDescent="0.25">
      <c r="I1" s="32">
        <f>SUM(order_details[Subtotal])</f>
        <v>549.99</v>
      </c>
      <c r="J1" s="32">
        <f>SUM(order_details[Sales Tax])</f>
        <v>5.5</v>
      </c>
      <c r="K1" s="32">
        <f>SUM(order_details[Total])</f>
        <v>555.49</v>
      </c>
    </row>
    <row r="3" spans="2:11" x14ac:dyDescent="0.25">
      <c r="B3" t="s">
        <v>48</v>
      </c>
      <c r="C3" t="s">
        <v>0</v>
      </c>
      <c r="D3" t="s">
        <v>210</v>
      </c>
      <c r="E3" t="s">
        <v>163</v>
      </c>
      <c r="F3" t="s">
        <v>164</v>
      </c>
      <c r="G3" t="s">
        <v>161</v>
      </c>
      <c r="H3" t="s">
        <v>162</v>
      </c>
      <c r="I3" t="s">
        <v>294</v>
      </c>
      <c r="J3" t="s">
        <v>198</v>
      </c>
      <c r="K3" t="s">
        <v>199</v>
      </c>
    </row>
    <row r="4" spans="2:11" ht="15.75" x14ac:dyDescent="0.25">
      <c r="B4">
        <v>0</v>
      </c>
      <c r="C4">
        <v>2</v>
      </c>
      <c r="D4">
        <v>0.01</v>
      </c>
      <c r="E4" s="3" t="s">
        <v>260</v>
      </c>
      <c r="F4" s="25" t="s">
        <v>131</v>
      </c>
      <c r="G4" s="24">
        <v>44978</v>
      </c>
      <c r="H4" s="22" t="s">
        <v>1172</v>
      </c>
      <c r="I4" s="23">
        <v>45008</v>
      </c>
      <c r="J4" s="23"/>
      <c r="K4" s="23"/>
    </row>
    <row r="7" spans="2:11" x14ac:dyDescent="0.25">
      <c r="B7" t="s">
        <v>48</v>
      </c>
      <c r="C7" t="s">
        <v>3</v>
      </c>
      <c r="D7" t="s">
        <v>8</v>
      </c>
      <c r="E7" t="s">
        <v>200</v>
      </c>
      <c r="F7" t="s">
        <v>168</v>
      </c>
      <c r="G7" t="s">
        <v>99</v>
      </c>
      <c r="H7" t="s">
        <v>167</v>
      </c>
      <c r="I7" t="s">
        <v>228</v>
      </c>
      <c r="J7" t="s">
        <v>210</v>
      </c>
      <c r="K7" t="s">
        <v>166</v>
      </c>
    </row>
    <row r="8" spans="2:11" x14ac:dyDescent="0.25">
      <c r="B8">
        <v>0</v>
      </c>
      <c r="D8">
        <v>1</v>
      </c>
      <c r="F8" t="s">
        <v>20</v>
      </c>
      <c r="G8" s="2"/>
      <c r="I8" s="2">
        <f>order_details[[#This Row],[Unit Price]]*order_details[[#This Row],[Amount]]</f>
        <v>0</v>
      </c>
      <c r="J8" s="2">
        <f>ROUND(order_details[[#This Row],[Subtotal]]*0.01,2)</f>
        <v>0</v>
      </c>
      <c r="K8" s="2">
        <f>order_details[[#This Row],[Subtotal]]+order_details[[#This Row],[Sales Tax]]</f>
        <v>0</v>
      </c>
    </row>
    <row r="9" spans="2:11" x14ac:dyDescent="0.25">
      <c r="B9">
        <v>1</v>
      </c>
      <c r="D9">
        <v>2</v>
      </c>
      <c r="F9" t="s">
        <v>21</v>
      </c>
      <c r="G9" s="2"/>
      <c r="I9" s="2">
        <f>order_details[[#This Row],[Unit Price]]*order_details[[#This Row],[Amount]]</f>
        <v>0</v>
      </c>
      <c r="J9" s="2">
        <f>ROUND(order_details[[#This Row],[Subtotal]]*0.01,2)</f>
        <v>0</v>
      </c>
      <c r="K9" s="2">
        <f>order_details[[#This Row],[Subtotal]]+order_details[[#This Row],[Sales Tax]]</f>
        <v>0</v>
      </c>
    </row>
    <row r="10" spans="2:11" x14ac:dyDescent="0.25">
      <c r="B10">
        <v>2</v>
      </c>
      <c r="C10">
        <v>11</v>
      </c>
      <c r="D10">
        <v>3</v>
      </c>
      <c r="E10" t="s">
        <v>269</v>
      </c>
      <c r="F10" t="s">
        <v>23</v>
      </c>
      <c r="G10" s="2">
        <v>479.99</v>
      </c>
      <c r="I10" s="2">
        <f>order_details[[#This Row],[Unit Price]]*order_details[[#This Row],[Amount]]</f>
        <v>0</v>
      </c>
      <c r="J10" s="2">
        <f>ROUND(order_details[[#This Row],[Subtotal]]*0.01,2)</f>
        <v>0</v>
      </c>
      <c r="K10" s="2">
        <f>order_details[[#This Row],[Subtotal]]+order_details[[#This Row],[Sales Tax]]</f>
        <v>0</v>
      </c>
    </row>
    <row r="11" spans="2:11" x14ac:dyDescent="0.25">
      <c r="B11">
        <v>3</v>
      </c>
      <c r="C11">
        <v>12</v>
      </c>
      <c r="D11">
        <v>3</v>
      </c>
      <c r="E11" t="s">
        <v>270</v>
      </c>
      <c r="F11" t="s">
        <v>24</v>
      </c>
      <c r="G11" s="2">
        <v>699.99</v>
      </c>
      <c r="I11" s="2">
        <f>order_details[[#This Row],[Unit Price]]*order_details[[#This Row],[Amount]]</f>
        <v>0</v>
      </c>
      <c r="J11" s="2">
        <f>ROUND(order_details[[#This Row],[Subtotal]]*0.01,2)</f>
        <v>0</v>
      </c>
      <c r="K11" s="2">
        <f>order_details[[#This Row],[Subtotal]]+order_details[[#This Row],[Sales Tax]]</f>
        <v>0</v>
      </c>
    </row>
    <row r="12" spans="2:11" x14ac:dyDescent="0.25">
      <c r="B12">
        <v>4</v>
      </c>
      <c r="D12">
        <v>2</v>
      </c>
      <c r="F12" t="s">
        <v>25</v>
      </c>
      <c r="G12" s="2"/>
      <c r="I12" s="2">
        <f>order_details[[#This Row],[Unit Price]]*order_details[[#This Row],[Amount]]</f>
        <v>0</v>
      </c>
      <c r="J12" s="2">
        <f>ROUND(order_details[[#This Row],[Subtotal]]*0.01,2)</f>
        <v>0</v>
      </c>
      <c r="K12" s="2">
        <f>order_details[[#This Row],[Subtotal]]+order_details[[#This Row],[Sales Tax]]</f>
        <v>0</v>
      </c>
    </row>
    <row r="13" spans="2:11" x14ac:dyDescent="0.25">
      <c r="B13">
        <v>5</v>
      </c>
      <c r="C13">
        <v>14</v>
      </c>
      <c r="D13">
        <v>3</v>
      </c>
      <c r="E13" t="s">
        <v>271</v>
      </c>
      <c r="F13" t="s">
        <v>28</v>
      </c>
      <c r="G13" s="2">
        <v>799.99</v>
      </c>
      <c r="I13" s="2">
        <f>order_details[[#This Row],[Unit Price]]*order_details[[#This Row],[Amount]]</f>
        <v>0</v>
      </c>
      <c r="J13" s="2">
        <f>ROUND(order_details[[#This Row],[Subtotal]]*0.01,2)</f>
        <v>0</v>
      </c>
      <c r="K13" s="2">
        <f>order_details[[#This Row],[Subtotal]]+order_details[[#This Row],[Sales Tax]]</f>
        <v>0</v>
      </c>
    </row>
    <row r="14" spans="2:11" x14ac:dyDescent="0.25">
      <c r="B14">
        <v>6</v>
      </c>
      <c r="C14">
        <v>13</v>
      </c>
      <c r="D14">
        <v>3</v>
      </c>
      <c r="E14" t="s">
        <v>272</v>
      </c>
      <c r="F14" t="s">
        <v>27</v>
      </c>
      <c r="G14" s="2">
        <v>339.98</v>
      </c>
      <c r="I14" s="2">
        <f>order_details[[#This Row],[Unit Price]]*order_details[[#This Row],[Amount]]</f>
        <v>0</v>
      </c>
      <c r="J14" s="2">
        <f>ROUND(order_details[[#This Row],[Subtotal]]*0.01,2)</f>
        <v>0</v>
      </c>
      <c r="K14" s="2">
        <f>order_details[[#This Row],[Subtotal]]+order_details[[#This Row],[Sales Tax]]</f>
        <v>0</v>
      </c>
    </row>
    <row r="15" spans="2:11" x14ac:dyDescent="0.25">
      <c r="B15">
        <v>7</v>
      </c>
      <c r="D15">
        <v>2</v>
      </c>
      <c r="F15" t="s">
        <v>29</v>
      </c>
      <c r="G15" s="2"/>
      <c r="I15" s="2">
        <f>order_details[[#This Row],[Unit Price]]*order_details[[#This Row],[Amount]]</f>
        <v>0</v>
      </c>
      <c r="J15" s="2">
        <f>ROUND(order_details[[#This Row],[Subtotal]]*0.01,2)</f>
        <v>0</v>
      </c>
      <c r="K15" s="2">
        <f>order_details[[#This Row],[Subtotal]]+order_details[[#This Row],[Sales Tax]]</f>
        <v>0</v>
      </c>
    </row>
    <row r="16" spans="2:11" x14ac:dyDescent="0.25">
      <c r="B16">
        <v>8</v>
      </c>
      <c r="C16">
        <v>15</v>
      </c>
      <c r="D16">
        <v>3</v>
      </c>
      <c r="E16" t="s">
        <v>273</v>
      </c>
      <c r="F16" t="s">
        <v>31</v>
      </c>
      <c r="G16" s="2">
        <v>549.99</v>
      </c>
      <c r="H16">
        <v>1</v>
      </c>
      <c r="I16" s="2">
        <f>order_details[[#This Row],[Unit Price]]*order_details[[#This Row],[Amount]]</f>
        <v>549.99</v>
      </c>
      <c r="J16" s="2">
        <f>ROUND(order_details[[#This Row],[Subtotal]]*0.01,2)</f>
        <v>5.5</v>
      </c>
      <c r="K16" s="2">
        <f>order_details[[#This Row],[Subtotal]]+order_details[[#This Row],[Sales Tax]]</f>
        <v>555.49</v>
      </c>
    </row>
    <row r="17" spans="2:11" x14ac:dyDescent="0.25">
      <c r="B17">
        <v>9</v>
      </c>
      <c r="C17">
        <v>16</v>
      </c>
      <c r="D17">
        <v>3</v>
      </c>
      <c r="E17" t="s">
        <v>274</v>
      </c>
      <c r="F17" t="s">
        <v>32</v>
      </c>
      <c r="G17" s="2">
        <v>899.99</v>
      </c>
      <c r="I17" s="2">
        <f>order_details[[#This Row],[Unit Price]]*order_details[[#This Row],[Amount]]</f>
        <v>0</v>
      </c>
      <c r="J17" s="2">
        <f>ROUND(order_details[[#This Row],[Subtotal]]*0.01,2)</f>
        <v>0</v>
      </c>
      <c r="K17" s="2">
        <f>order_details[[#This Row],[Subtotal]]+order_details[[#This Row],[Sales Tax]]</f>
        <v>0</v>
      </c>
    </row>
    <row r="18" spans="2:11" x14ac:dyDescent="0.25">
      <c r="B18">
        <v>10</v>
      </c>
      <c r="D18">
        <v>2</v>
      </c>
      <c r="F18" t="s">
        <v>33</v>
      </c>
      <c r="G18" s="2"/>
      <c r="I18" s="2">
        <f>order_details[[#This Row],[Unit Price]]*order_details[[#This Row],[Amount]]</f>
        <v>0</v>
      </c>
      <c r="J18" s="2">
        <f>ROUND(order_details[[#This Row],[Subtotal]]*0.01,2)</f>
        <v>0</v>
      </c>
      <c r="K18" s="2">
        <f>order_details[[#This Row],[Subtotal]]+order_details[[#This Row],[Sales Tax]]</f>
        <v>0</v>
      </c>
    </row>
    <row r="19" spans="2:11" x14ac:dyDescent="0.25">
      <c r="B19">
        <v>11</v>
      </c>
      <c r="C19">
        <v>17</v>
      </c>
      <c r="D19">
        <v>3</v>
      </c>
      <c r="E19" t="s">
        <v>275</v>
      </c>
      <c r="F19" t="s">
        <v>35</v>
      </c>
      <c r="G19" s="2">
        <v>540.86</v>
      </c>
      <c r="I19" s="2">
        <f>order_details[[#This Row],[Unit Price]]*order_details[[#This Row],[Amount]]</f>
        <v>0</v>
      </c>
      <c r="J19" s="2">
        <f>ROUND(order_details[[#This Row],[Subtotal]]*0.01,2)</f>
        <v>0</v>
      </c>
      <c r="K19" s="2">
        <f>order_details[[#This Row],[Subtotal]]+order_details[[#This Row],[Sales Tax]]</f>
        <v>0</v>
      </c>
    </row>
    <row r="20" spans="2:11" x14ac:dyDescent="0.25">
      <c r="B20">
        <v>12</v>
      </c>
      <c r="C20">
        <v>18</v>
      </c>
      <c r="D20">
        <v>3</v>
      </c>
      <c r="E20" t="s">
        <v>276</v>
      </c>
      <c r="F20" t="s">
        <v>36</v>
      </c>
      <c r="G20" s="2">
        <v>499</v>
      </c>
      <c r="I20" s="2">
        <f>order_details[[#This Row],[Unit Price]]*order_details[[#This Row],[Amount]]</f>
        <v>0</v>
      </c>
      <c r="J20" s="2">
        <f>ROUND(order_details[[#This Row],[Subtotal]]*0.01,2)</f>
        <v>0</v>
      </c>
      <c r="K20" s="2">
        <f>order_details[[#This Row],[Subtotal]]+order_details[[#This Row],[Sales Tax]]</f>
        <v>0</v>
      </c>
    </row>
    <row r="21" spans="2:11" x14ac:dyDescent="0.25">
      <c r="B21">
        <v>13</v>
      </c>
      <c r="D21">
        <v>1</v>
      </c>
      <c r="F21" t="s">
        <v>37</v>
      </c>
      <c r="G21" s="2"/>
      <c r="I21" s="2">
        <f>order_details[[#This Row],[Unit Price]]*order_details[[#This Row],[Amount]]</f>
        <v>0</v>
      </c>
      <c r="J21" s="2">
        <f>ROUND(order_details[[#This Row],[Subtotal]]*0.01,2)</f>
        <v>0</v>
      </c>
      <c r="K21" s="2">
        <f>order_details[[#This Row],[Subtotal]]+order_details[[#This Row],[Sales Tax]]</f>
        <v>0</v>
      </c>
    </row>
    <row r="22" spans="2:11" x14ac:dyDescent="0.25">
      <c r="B22">
        <v>14</v>
      </c>
      <c r="D22">
        <v>2</v>
      </c>
      <c r="F22" t="s">
        <v>38</v>
      </c>
      <c r="G22" s="2"/>
      <c r="I22" s="2">
        <f>order_details[[#This Row],[Unit Price]]*order_details[[#This Row],[Amount]]</f>
        <v>0</v>
      </c>
      <c r="J22" s="2">
        <f>ROUND(order_details[[#This Row],[Subtotal]]*0.01,2)</f>
        <v>0</v>
      </c>
      <c r="K22" s="2">
        <f>order_details[[#This Row],[Subtotal]]+order_details[[#This Row],[Sales Tax]]</f>
        <v>0</v>
      </c>
    </row>
    <row r="23" spans="2:11" x14ac:dyDescent="0.25">
      <c r="B23">
        <v>15</v>
      </c>
      <c r="C23">
        <v>19</v>
      </c>
      <c r="D23">
        <v>3</v>
      </c>
      <c r="E23" t="s">
        <v>277</v>
      </c>
      <c r="F23" t="s">
        <v>39</v>
      </c>
      <c r="G23" s="2">
        <v>292.88</v>
      </c>
      <c r="I23" s="2">
        <f>order_details[[#This Row],[Unit Price]]*order_details[[#This Row],[Amount]]</f>
        <v>0</v>
      </c>
      <c r="J23" s="2">
        <f>ROUND(order_details[[#This Row],[Subtotal]]*0.01,2)</f>
        <v>0</v>
      </c>
      <c r="K23" s="2">
        <f>order_details[[#This Row],[Subtotal]]+order_details[[#This Row],[Sales Tax]]</f>
        <v>0</v>
      </c>
    </row>
    <row r="24" spans="2:11" x14ac:dyDescent="0.25">
      <c r="B24">
        <v>16</v>
      </c>
      <c r="C24">
        <v>20</v>
      </c>
      <c r="D24">
        <v>3</v>
      </c>
      <c r="E24" t="s">
        <v>278</v>
      </c>
      <c r="F24" t="s">
        <v>40</v>
      </c>
      <c r="G24" s="2">
        <v>269.99</v>
      </c>
      <c r="I24" s="2">
        <f>order_details[[#This Row],[Unit Price]]*order_details[[#This Row],[Amount]]</f>
        <v>0</v>
      </c>
      <c r="J24" s="2">
        <f>ROUND(order_details[[#This Row],[Subtotal]]*0.01,2)</f>
        <v>0</v>
      </c>
      <c r="K24" s="2">
        <f>order_details[[#This Row],[Subtotal]]+order_details[[#This Row],[Sales Tax]]</f>
        <v>0</v>
      </c>
    </row>
    <row r="25" spans="2:11" x14ac:dyDescent="0.25">
      <c r="B25">
        <v>17</v>
      </c>
      <c r="D25">
        <v>2</v>
      </c>
      <c r="F25" t="s">
        <v>41</v>
      </c>
      <c r="G25" s="2"/>
      <c r="I25" s="2">
        <f>order_details[[#This Row],[Unit Price]]*order_details[[#This Row],[Amount]]</f>
        <v>0</v>
      </c>
      <c r="J25" s="2">
        <f>ROUND(order_details[[#This Row],[Subtotal]]*0.01,2)</f>
        <v>0</v>
      </c>
      <c r="K25" s="2">
        <f>order_details[[#This Row],[Subtotal]]+order_details[[#This Row],[Sales Tax]]</f>
        <v>0</v>
      </c>
    </row>
    <row r="26" spans="2:11" x14ac:dyDescent="0.25">
      <c r="B26">
        <v>18</v>
      </c>
      <c r="C26">
        <v>21</v>
      </c>
      <c r="D26">
        <v>3</v>
      </c>
      <c r="E26" t="s">
        <v>279</v>
      </c>
      <c r="F26" t="s">
        <v>42</v>
      </c>
      <c r="G26" s="2">
        <v>299.99</v>
      </c>
      <c r="I26" s="2">
        <f>order_details[[#This Row],[Unit Price]]*order_details[[#This Row],[Amount]]</f>
        <v>0</v>
      </c>
      <c r="J26" s="2">
        <f>ROUND(order_details[[#This Row],[Subtotal]]*0.01,2)</f>
        <v>0</v>
      </c>
      <c r="K26" s="2">
        <f>order_details[[#This Row],[Subtotal]]+order_details[[#This Row],[Sales Tax]]</f>
        <v>0</v>
      </c>
    </row>
    <row r="27" spans="2:11" x14ac:dyDescent="0.25">
      <c r="B27">
        <v>19</v>
      </c>
      <c r="C27">
        <v>22</v>
      </c>
      <c r="D27">
        <v>3</v>
      </c>
      <c r="E27" t="s">
        <v>280</v>
      </c>
      <c r="F27" t="s">
        <v>43</v>
      </c>
      <c r="G27" s="2">
        <v>289.98</v>
      </c>
      <c r="I27" s="2">
        <f>order_details[[#This Row],[Unit Price]]*order_details[[#This Row],[Amount]]</f>
        <v>0</v>
      </c>
      <c r="J27" s="2">
        <f>ROUND(order_details[[#This Row],[Subtotal]]*0.01,2)</f>
        <v>0</v>
      </c>
      <c r="K27" s="2">
        <f>order_details[[#This Row],[Subtotal]]+order_details[[#This Row],[Sales Tax]]</f>
        <v>0</v>
      </c>
    </row>
    <row r="28" spans="2:11" x14ac:dyDescent="0.25">
      <c r="B28">
        <v>20</v>
      </c>
      <c r="D28">
        <v>2</v>
      </c>
      <c r="F28" t="s">
        <v>44</v>
      </c>
      <c r="G28" s="2"/>
      <c r="I28" s="2">
        <f>order_details[[#This Row],[Unit Price]]*order_details[[#This Row],[Amount]]</f>
        <v>0</v>
      </c>
      <c r="J28" s="2">
        <f>ROUND(order_details[[#This Row],[Subtotal]]*0.01,2)</f>
        <v>0</v>
      </c>
      <c r="K28" s="2">
        <f>order_details[[#This Row],[Subtotal]]+order_details[[#This Row],[Sales Tax]]</f>
        <v>0</v>
      </c>
    </row>
    <row r="29" spans="2:11" x14ac:dyDescent="0.25">
      <c r="B29">
        <v>21</v>
      </c>
      <c r="C29">
        <v>24</v>
      </c>
      <c r="D29">
        <v>3</v>
      </c>
      <c r="E29" t="s">
        <v>281</v>
      </c>
      <c r="F29" t="s">
        <v>47</v>
      </c>
      <c r="G29" s="2">
        <v>359</v>
      </c>
      <c r="I29" s="2">
        <f>order_details[[#This Row],[Unit Price]]*order_details[[#This Row],[Amount]]</f>
        <v>0</v>
      </c>
      <c r="J29" s="2">
        <f>ROUND(order_details[[#This Row],[Subtotal]]*0.01,2)</f>
        <v>0</v>
      </c>
      <c r="K29" s="2">
        <f>order_details[[#This Row],[Subtotal]]+order_details[[#This Row],[Sales Tax]]</f>
        <v>0</v>
      </c>
    </row>
    <row r="30" spans="2:11" x14ac:dyDescent="0.25">
      <c r="B30">
        <v>22</v>
      </c>
      <c r="C30">
        <v>23</v>
      </c>
      <c r="D30">
        <v>3</v>
      </c>
      <c r="E30" t="s">
        <v>281</v>
      </c>
      <c r="F30" t="s">
        <v>46</v>
      </c>
      <c r="G30" s="2">
        <v>379.34</v>
      </c>
      <c r="I30" s="2">
        <f>order_details[[#This Row],[Unit Price]]*order_details[[#This Row],[Amount]]</f>
        <v>0</v>
      </c>
      <c r="J30" s="2">
        <f>ROUND(order_details[[#This Row],[Subtotal]]*0.01,2)</f>
        <v>0</v>
      </c>
      <c r="K30" s="2">
        <f>order_details[[#This Row],[Subtotal]]+order_details[[#This Row],[Sales Tax]]</f>
        <v>0</v>
      </c>
    </row>
  </sheetData>
  <conditionalFormatting sqref="B8:K30">
    <cfRule type="expression" dxfId="11" priority="3">
      <formula>$D8=2</formula>
    </cfRule>
    <cfRule type="expression" dxfId="10" priority="4">
      <formula>$D8=1</formula>
    </cfRule>
  </conditionalFormatting>
  <dataValidations count="7">
    <dataValidation allowBlank="1" showInputMessage="1" showErrorMessage="1" sqref="A3:A5" xr:uid="{00000000-0002-0000-0100-000000000000}"/>
    <dataValidation type="whole" allowBlank="1" showInputMessage="1" showErrorMessage="1" sqref="C4" xr:uid="{00000000-0002-0000-0100-000001000000}">
      <formula1>-2147483648</formula1>
      <formula2>2147483647</formula2>
    </dataValidation>
    <dataValidation type="textLength" operator="lessThanOrEqual" allowBlank="1" showInputMessage="1" showErrorMessage="1" sqref="H4" xr:uid="{00000000-0002-0000-0100-000003000000}">
      <formula1>50</formula1>
    </dataValidation>
    <dataValidation type="list" allowBlank="1" showInputMessage="1" showErrorMessage="1" sqref="E4" xr:uid="{C5B7D91B-287F-4B66-9B34-42D66AD3BD0A}">
      <formula1>INDIRECT("vl_s05_sellers_id_code2[code]")</formula1>
    </dataValidation>
    <dataValidation type="list" allowBlank="1" showInputMessage="1" showErrorMessage="1" sqref="F4" xr:uid="{D858FB5E-2D25-47C7-BA19-617172DCE73E}">
      <formula1>INDIRECT("vl_s05_customers_id_customer2[customer]")</formula1>
    </dataValidation>
    <dataValidation type="date" errorStyle="warning" operator="greaterThan" allowBlank="1" showInputMessage="1" showErrorMessage="1" errorTitle="Data Type Control" error="The column requires values of the date data type." sqref="G4 I4:K4" xr:uid="{3DBE42B3-AAA2-416B-B37B-EB28A25F294C}">
      <formula1>1</formula1>
    </dataValidation>
    <dataValidation type="decimal" errorStyle="warning" operator="notEqual" allowBlank="1" showInputMessage="1" showErrorMessage="1" errorTitle="Data Type Control" error="The column requires values of the float data type." sqref="G8:G30" xr:uid="{9D5849E9-5B26-4CAC-B416-37117BB7AFD0}">
      <formula1>-1.11222333444555E+29</formula1>
    </dataValidation>
  </dataValidations>
  <pageMargins left="0.7" right="0.7" top="0.75" bottom="0.75" header="0.3" footer="0.3"/>
  <pageSetup scale="65" orientation="portrait" r:id="rId1"/>
  <tableParts count="2">
    <tablePart r:id="rId2"/>
    <tablePart r:id="rId3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0"/>
  <dimension ref="A1:B8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2.5703125" bestFit="1" customWidth="1"/>
    <col min="2" max="3" width="28.5703125" customWidth="1"/>
  </cols>
  <sheetData>
    <row r="1" spans="1:2" x14ac:dyDescent="0.25">
      <c r="A1" t="s">
        <v>0</v>
      </c>
    </row>
    <row r="3" spans="1:2" x14ac:dyDescent="0.25">
      <c r="A3" t="s">
        <v>3</v>
      </c>
      <c r="B3" t="s">
        <v>160</v>
      </c>
    </row>
    <row r="4" spans="1:2" x14ac:dyDescent="0.25">
      <c r="A4">
        <v>1</v>
      </c>
      <c r="B4" t="s">
        <v>260</v>
      </c>
    </row>
    <row r="6" spans="1:2" x14ac:dyDescent="0.25">
      <c r="A6" t="s">
        <v>3</v>
      </c>
      <c r="B6" t="s">
        <v>171</v>
      </c>
    </row>
    <row r="7" spans="1:2" x14ac:dyDescent="0.25">
      <c r="A7">
        <v>1</v>
      </c>
      <c r="B7" t="s">
        <v>125</v>
      </c>
    </row>
    <row r="8" spans="1:2" x14ac:dyDescent="0.25">
      <c r="A8">
        <v>2</v>
      </c>
      <c r="B8" t="s">
        <v>131</v>
      </c>
    </row>
    <row r="10" spans="1:2" x14ac:dyDescent="0.25">
      <c r="A10" s="62" t="s">
        <v>3</v>
      </c>
      <c r="B10" s="62" t="s">
        <v>229</v>
      </c>
    </row>
    <row r="11" spans="1:2" x14ac:dyDescent="0.25">
      <c r="A11" s="62">
        <v>4</v>
      </c>
      <c r="B11" s="62" t="s">
        <v>21</v>
      </c>
    </row>
    <row r="12" spans="1:2" x14ac:dyDescent="0.25">
      <c r="A12" s="62">
        <v>8</v>
      </c>
      <c r="B12" s="62" t="s">
        <v>38</v>
      </c>
    </row>
    <row r="13" spans="1:2" x14ac:dyDescent="0.25">
      <c r="A13" s="62">
        <v>5</v>
      </c>
      <c r="B13" s="62" t="s">
        <v>25</v>
      </c>
    </row>
    <row r="14" spans="1:2" x14ac:dyDescent="0.25">
      <c r="A14" s="62">
        <v>9</v>
      </c>
      <c r="B14" s="62" t="s">
        <v>41</v>
      </c>
    </row>
    <row r="15" spans="1:2" x14ac:dyDescent="0.25">
      <c r="A15" s="62">
        <v>1</v>
      </c>
      <c r="B15" s="62" t="s">
        <v>233</v>
      </c>
    </row>
    <row r="16" spans="1:2" x14ac:dyDescent="0.25">
      <c r="A16" s="62">
        <v>6</v>
      </c>
      <c r="B16" s="62" t="s">
        <v>29</v>
      </c>
    </row>
    <row r="17" spans="1:2" x14ac:dyDescent="0.25">
      <c r="A17" s="62">
        <v>2</v>
      </c>
      <c r="B17" s="62" t="s">
        <v>20</v>
      </c>
    </row>
    <row r="18" spans="1:2" x14ac:dyDescent="0.25">
      <c r="A18" s="62">
        <v>3</v>
      </c>
      <c r="B18" s="62" t="s">
        <v>37</v>
      </c>
    </row>
    <row r="19" spans="1:2" x14ac:dyDescent="0.25">
      <c r="A19" s="62">
        <v>10</v>
      </c>
      <c r="B19" s="62" t="s">
        <v>44</v>
      </c>
    </row>
    <row r="20" spans="1:2" x14ac:dyDescent="0.25">
      <c r="A20" s="62">
        <v>7</v>
      </c>
      <c r="B20" s="62" t="s">
        <v>33</v>
      </c>
    </row>
    <row r="23" spans="1:2" x14ac:dyDescent="0.25">
      <c r="A23" s="62" t="s">
        <v>3</v>
      </c>
      <c r="B23" s="62" t="s">
        <v>160</v>
      </c>
    </row>
    <row r="24" spans="1:2" x14ac:dyDescent="0.25">
      <c r="A24" s="62">
        <v>1</v>
      </c>
      <c r="B24" s="62" t="s">
        <v>260</v>
      </c>
    </row>
    <row r="27" spans="1:2" x14ac:dyDescent="0.25">
      <c r="A27" s="62" t="s">
        <v>3</v>
      </c>
      <c r="B27" s="62" t="s">
        <v>171</v>
      </c>
    </row>
    <row r="28" spans="1:2" x14ac:dyDescent="0.25">
      <c r="A28" s="62">
        <v>1</v>
      </c>
      <c r="B28" s="62" t="s">
        <v>125</v>
      </c>
    </row>
    <row r="29" spans="1:2" x14ac:dyDescent="0.25">
      <c r="A29" s="62">
        <v>2</v>
      </c>
      <c r="B29" s="62" t="s">
        <v>131</v>
      </c>
    </row>
    <row r="32" spans="1:2" x14ac:dyDescent="0.25">
      <c r="A32" s="62" t="s">
        <v>3</v>
      </c>
      <c r="B32" s="62" t="s">
        <v>82</v>
      </c>
    </row>
    <row r="33" spans="1:2" x14ac:dyDescent="0.25">
      <c r="A33" s="62">
        <v>1</v>
      </c>
      <c r="B33" s="62" t="s">
        <v>83</v>
      </c>
    </row>
    <row r="36" spans="1:2" x14ac:dyDescent="0.25">
      <c r="A36" s="62" t="s">
        <v>3</v>
      </c>
      <c r="B36" s="62" t="s">
        <v>115</v>
      </c>
    </row>
    <row r="37" spans="1:2" x14ac:dyDescent="0.25">
      <c r="A37" s="62">
        <v>1</v>
      </c>
      <c r="B37" s="62" t="s">
        <v>1179</v>
      </c>
    </row>
    <row r="38" spans="1:2" x14ac:dyDescent="0.25">
      <c r="A38" s="62">
        <v>2</v>
      </c>
      <c r="B38" s="62" t="s">
        <v>1172</v>
      </c>
    </row>
    <row r="39" spans="1:2" x14ac:dyDescent="0.25">
      <c r="A39" s="62">
        <v>3</v>
      </c>
      <c r="B39" s="62" t="s">
        <v>1180</v>
      </c>
    </row>
    <row r="42" spans="1:2" x14ac:dyDescent="0.25">
      <c r="A42" s="62" t="s">
        <v>3</v>
      </c>
      <c r="B42" s="62" t="s">
        <v>171</v>
      </c>
    </row>
    <row r="43" spans="1:2" x14ac:dyDescent="0.25">
      <c r="A43" s="62">
        <v>1</v>
      </c>
      <c r="B43" s="62" t="s">
        <v>125</v>
      </c>
    </row>
    <row r="44" spans="1:2" x14ac:dyDescent="0.25">
      <c r="A44" s="62">
        <v>2</v>
      </c>
      <c r="B44" s="62" t="s">
        <v>131</v>
      </c>
    </row>
    <row r="47" spans="1:2" x14ac:dyDescent="0.25">
      <c r="A47" s="62" t="s">
        <v>3</v>
      </c>
      <c r="B47" s="62" t="s">
        <v>160</v>
      </c>
    </row>
    <row r="48" spans="1:2" x14ac:dyDescent="0.25">
      <c r="A48" s="62">
        <v>1</v>
      </c>
      <c r="B48" s="62" t="s">
        <v>260</v>
      </c>
    </row>
    <row r="51" spans="1:1" x14ac:dyDescent="0.25">
      <c r="A51" t="s">
        <v>493</v>
      </c>
    </row>
    <row r="52" spans="1:1" x14ac:dyDescent="0.25">
      <c r="A52" t="s">
        <v>59</v>
      </c>
    </row>
    <row r="53" spans="1:1" x14ac:dyDescent="0.25">
      <c r="A53" t="s">
        <v>931</v>
      </c>
    </row>
    <row r="54" spans="1:1" x14ac:dyDescent="0.25">
      <c r="A54" t="s">
        <v>488</v>
      </c>
    </row>
    <row r="55" spans="1:1" x14ac:dyDescent="0.25">
      <c r="A55" t="s">
        <v>932</v>
      </c>
    </row>
    <row r="56" spans="1:1" x14ac:dyDescent="0.25">
      <c r="A56" t="s">
        <v>11</v>
      </c>
    </row>
    <row r="57" spans="1:1" x14ac:dyDescent="0.25">
      <c r="A57" t="s">
        <v>84</v>
      </c>
    </row>
    <row r="58" spans="1:1" x14ac:dyDescent="0.25">
      <c r="A58" t="s">
        <v>343</v>
      </c>
    </row>
    <row r="59" spans="1:1" x14ac:dyDescent="0.25">
      <c r="A59" t="s">
        <v>175</v>
      </c>
    </row>
    <row r="60" spans="1:1" x14ac:dyDescent="0.25">
      <c r="A60" t="s">
        <v>485</v>
      </c>
    </row>
    <row r="61" spans="1:1" x14ac:dyDescent="0.25">
      <c r="A61" t="s">
        <v>487</v>
      </c>
    </row>
    <row r="62" spans="1:1" x14ac:dyDescent="0.25">
      <c r="A62" t="s">
        <v>484</v>
      </c>
    </row>
    <row r="63" spans="1:1" x14ac:dyDescent="0.25">
      <c r="A63" t="s">
        <v>345</v>
      </c>
    </row>
    <row r="64" spans="1:1" x14ac:dyDescent="0.25">
      <c r="A64" t="s">
        <v>340</v>
      </c>
    </row>
    <row r="65" spans="1:1" x14ac:dyDescent="0.25">
      <c r="A65" t="s">
        <v>490</v>
      </c>
    </row>
    <row r="66" spans="1:1" x14ac:dyDescent="0.25">
      <c r="A66" t="s">
        <v>170</v>
      </c>
    </row>
    <row r="67" spans="1:1" x14ac:dyDescent="0.25">
      <c r="A67" t="s">
        <v>344</v>
      </c>
    </row>
    <row r="68" spans="1:1" x14ac:dyDescent="0.25">
      <c r="A68" t="s">
        <v>341</v>
      </c>
    </row>
    <row r="69" spans="1:1" x14ac:dyDescent="0.25">
      <c r="A69" t="s">
        <v>933</v>
      </c>
    </row>
    <row r="70" spans="1:1" x14ac:dyDescent="0.25">
      <c r="A70" t="s">
        <v>346</v>
      </c>
    </row>
    <row r="71" spans="1:1" x14ac:dyDescent="0.25">
      <c r="A71" t="s">
        <v>347</v>
      </c>
    </row>
    <row r="72" spans="1:1" x14ac:dyDescent="0.25">
      <c r="A72" t="s">
        <v>934</v>
      </c>
    </row>
    <row r="73" spans="1:1" x14ac:dyDescent="0.25">
      <c r="A73" t="s">
        <v>489</v>
      </c>
    </row>
    <row r="74" spans="1:1" x14ac:dyDescent="0.25">
      <c r="A74" t="s">
        <v>935</v>
      </c>
    </row>
    <row r="75" spans="1:1" x14ac:dyDescent="0.25">
      <c r="A75" t="s">
        <v>486</v>
      </c>
    </row>
    <row r="76" spans="1:1" x14ac:dyDescent="0.25">
      <c r="A76" t="s">
        <v>324</v>
      </c>
    </row>
    <row r="77" spans="1:1" x14ac:dyDescent="0.25">
      <c r="A77" t="s">
        <v>141</v>
      </c>
    </row>
    <row r="78" spans="1:1" x14ac:dyDescent="0.25">
      <c r="A78" t="s">
        <v>342</v>
      </c>
    </row>
    <row r="79" spans="1:1" x14ac:dyDescent="0.25">
      <c r="A79" t="s">
        <v>348</v>
      </c>
    </row>
    <row r="80" spans="1:1" x14ac:dyDescent="0.25">
      <c r="A80" t="s">
        <v>174</v>
      </c>
    </row>
    <row r="81" spans="1:1" x14ac:dyDescent="0.25">
      <c r="A81" t="s">
        <v>492</v>
      </c>
    </row>
    <row r="82" spans="1:1" x14ac:dyDescent="0.25">
      <c r="A82" t="s">
        <v>491</v>
      </c>
    </row>
    <row r="83" spans="1:1" x14ac:dyDescent="0.25">
      <c r="A83" t="s">
        <v>147</v>
      </c>
    </row>
  </sheetData>
  <dataValidations count="1">
    <dataValidation allowBlank="1" showInputMessage="1" showErrorMessage="1" sqref="A1" xr:uid="{00000000-0002-0000-1300-000000000000}"/>
  </dataValidations>
  <pageMargins left="0.7" right="0.7" top="0.75" bottom="0.75" header="0.3" footer="0.3"/>
  <tableParts count="10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rgb="FF7030A0"/>
    <pageSetUpPr fitToPage="1"/>
  </sheetPr>
  <dimension ref="B1:BC26"/>
  <sheetViews>
    <sheetView showGridLines="0" workbookViewId="0">
      <selection activeCell="AR19" sqref="AR19"/>
    </sheetView>
  </sheetViews>
  <sheetFormatPr defaultRowHeight="15" x14ac:dyDescent="0.25"/>
  <cols>
    <col min="1" max="1" width="2.5703125" customWidth="1"/>
    <col min="2" max="2" width="10.140625" hidden="1" customWidth="1"/>
    <col min="3" max="3" width="3" hidden="1" customWidth="1"/>
    <col min="4" max="4" width="14" hidden="1" customWidth="1"/>
    <col min="5" max="5" width="10.85546875" hidden="1" customWidth="1"/>
    <col min="6" max="6" width="15.28515625" hidden="1" customWidth="1"/>
    <col min="7" max="7" width="13.42578125" hidden="1" customWidth="1"/>
    <col min="8" max="8" width="9.42578125" hidden="1" customWidth="1"/>
    <col min="9" max="9" width="7.85546875" hidden="1" customWidth="1"/>
    <col min="10" max="10" width="15.140625" hidden="1" customWidth="1"/>
    <col min="11" max="11" width="12.7109375" hidden="1" customWidth="1"/>
    <col min="12" max="12" width="17.85546875" hidden="1" customWidth="1"/>
    <col min="13" max="13" width="18.5703125" hidden="1" customWidth="1"/>
    <col min="14" max="14" width="12.7109375" hidden="1" customWidth="1"/>
    <col min="15" max="15" width="12" hidden="1" customWidth="1"/>
    <col min="16" max="16" width="14" hidden="1" customWidth="1"/>
    <col min="17" max="17" width="11.28515625" hidden="1" customWidth="1"/>
    <col min="18" max="18" width="19.42578125" hidden="1" customWidth="1"/>
    <col min="19" max="19" width="16.85546875" hidden="1" customWidth="1"/>
    <col min="20" max="20" width="21" hidden="1" customWidth="1"/>
    <col min="21" max="21" width="22.28515625" hidden="1" customWidth="1"/>
    <col min="22" max="23" width="21.140625" hidden="1" customWidth="1"/>
    <col min="24" max="24" width="18.85546875" hidden="1" customWidth="1"/>
    <col min="25" max="25" width="18.5703125" hidden="1" customWidth="1"/>
    <col min="26" max="26" width="16.85546875" hidden="1" customWidth="1"/>
    <col min="27" max="27" width="16.140625" hidden="1" customWidth="1"/>
    <col min="28" max="28" width="15.42578125" hidden="1" customWidth="1"/>
    <col min="29" max="29" width="17.42578125" hidden="1" customWidth="1"/>
    <col min="30" max="30" width="18.7109375" hidden="1" customWidth="1"/>
    <col min="31" max="31" width="5.140625" hidden="1" customWidth="1"/>
    <col min="32" max="32" width="5.7109375" hidden="1" customWidth="1"/>
    <col min="33" max="33" width="63.7109375" hidden="1" customWidth="1"/>
    <col min="34" max="34" width="15.28515625" hidden="1" customWidth="1"/>
    <col min="35" max="35" width="8.5703125" hidden="1" customWidth="1"/>
    <col min="36" max="36" width="7.85546875" hidden="1" customWidth="1"/>
    <col min="37" max="38" width="10" hidden="1" customWidth="1"/>
    <col min="39" max="39" width="9.140625" hidden="1" customWidth="1"/>
    <col min="40" max="40" width="9.5703125" hidden="1" customWidth="1"/>
    <col min="41" max="42" width="7.140625" customWidth="1"/>
    <col min="43" max="43" width="8.5703125" customWidth="1"/>
    <col min="44" max="44" width="42.85546875" customWidth="1"/>
    <col min="45" max="47" width="10.7109375" customWidth="1"/>
  </cols>
  <sheetData>
    <row r="1" spans="41:47" x14ac:dyDescent="0.25">
      <c r="AP1" s="5" t="s">
        <v>176</v>
      </c>
      <c r="AQ1" t="str">
        <f>"quote_"&amp;AU7</f>
        <v>quote_23022102</v>
      </c>
    </row>
    <row r="3" spans="41:47" ht="18.75" x14ac:dyDescent="0.3">
      <c r="AP3" s="27" t="str">
        <f>INDEX(quote_details[seller_company],1)</f>
        <v>&lt;company&gt;</v>
      </c>
      <c r="AT3" s="60" t="s">
        <v>86</v>
      </c>
      <c r="AU3" s="60"/>
    </row>
    <row r="4" spans="41:47" x14ac:dyDescent="0.25">
      <c r="AP4" s="3" t="str">
        <f>INDEX(quote_details[seller_slogan],1)</f>
        <v>&lt;slogan&gt;</v>
      </c>
      <c r="AT4" s="60"/>
      <c r="AU4" s="60"/>
    </row>
    <row r="5" spans="41:47" x14ac:dyDescent="0.25">
      <c r="AT5" s="60"/>
      <c r="AU5" s="60"/>
    </row>
    <row r="6" spans="41:47" x14ac:dyDescent="0.25">
      <c r="AO6" t="s">
        <v>182</v>
      </c>
      <c r="AQ6" s="3" t="str">
        <f>INDEX(quote_details[seller_address],1)</f>
        <v>&lt;address&gt;</v>
      </c>
      <c r="AT6" t="s">
        <v>87</v>
      </c>
      <c r="AU6" s="28">
        <f>INDEX(quote_details[order_date],1)</f>
        <v>44978</v>
      </c>
    </row>
    <row r="7" spans="41:47" x14ac:dyDescent="0.25">
      <c r="AO7" t="s">
        <v>89</v>
      </c>
      <c r="AQ7" s="3" t="str">
        <f>INDEX(quote_details[seller_phone],1)</f>
        <v>&lt;phone&gt;</v>
      </c>
      <c r="AT7" t="s">
        <v>139</v>
      </c>
      <c r="AU7" s="29">
        <f>INDEX(quote_details[order_number],1)</f>
        <v>23022102</v>
      </c>
    </row>
    <row r="8" spans="41:47" x14ac:dyDescent="0.25">
      <c r="AO8" t="s">
        <v>90</v>
      </c>
      <c r="AQ8" s="3" t="str">
        <f>INDEX(quote_details[seller_email],1)</f>
        <v>&lt;email&gt;</v>
      </c>
    </row>
    <row r="9" spans="41:47" x14ac:dyDescent="0.25">
      <c r="AT9" s="5" t="s">
        <v>91</v>
      </c>
      <c r="AU9" s="28">
        <f>IF(INDEX(quote_details[expiration_date],1)=0,"",INDEX(quote_details[expiration_date],1))</f>
        <v>45008</v>
      </c>
    </row>
    <row r="10" spans="41:47" ht="15.75" x14ac:dyDescent="0.25">
      <c r="AO10" s="8" t="s">
        <v>92</v>
      </c>
      <c r="AQ10" s="25" t="str">
        <f>INDEX(quote_details[customer_contact],1)</f>
        <v>&lt;XYZ contact&gt;</v>
      </c>
    </row>
    <row r="11" spans="41:47" ht="15.75" x14ac:dyDescent="0.25">
      <c r="AQ11" s="25" t="str">
        <f>INDEX(quote_details[customer_company],1)</f>
        <v>XYZ Corp.</v>
      </c>
    </row>
    <row r="12" spans="41:47" x14ac:dyDescent="0.25">
      <c r="AQ12" s="3" t="str">
        <f>INDEX(quote_details[customer_address],1)</f>
        <v>&lt;XYZ address&gt;</v>
      </c>
      <c r="AT12" s="5" t="s">
        <v>137</v>
      </c>
      <c r="AU12" s="63" t="str">
        <f>IF(INDEX(quote_details[delivery_date],1)=0,"", INDEX(quote_details[delivery_date],1))</f>
        <v/>
      </c>
    </row>
    <row r="13" spans="41:47" x14ac:dyDescent="0.25">
      <c r="AQ13" s="3" t="str">
        <f>INDEX(quote_details[customer_phone],1)</f>
        <v>&lt;XYZ phone&gt;</v>
      </c>
      <c r="AT13" s="5" t="s">
        <v>138</v>
      </c>
      <c r="AU13" s="63" t="str">
        <f>IF(INDEX(quote_details[due_date],1)=0,"",INDEX(quote_details[due_date],1))</f>
        <v/>
      </c>
    </row>
    <row r="15" spans="41:47" ht="17.25" customHeight="1" x14ac:dyDescent="0.25">
      <c r="AO15" s="15" t="s">
        <v>93</v>
      </c>
      <c r="AP15" s="16"/>
      <c r="AQ15" s="17"/>
      <c r="AR15" s="18" t="s">
        <v>94</v>
      </c>
      <c r="AS15" s="15" t="s">
        <v>95</v>
      </c>
      <c r="AT15" s="19"/>
      <c r="AU15" s="17"/>
    </row>
    <row r="16" spans="41:47" ht="17.25" customHeight="1" x14ac:dyDescent="0.25">
      <c r="AO16" s="35" t="str">
        <f>INDEX(quote_details[seller_salesperson],1)</f>
        <v>&lt;salesperson&gt;</v>
      </c>
      <c r="AP16" s="12"/>
      <c r="AQ16" s="13"/>
      <c r="AR16" s="7"/>
      <c r="AS16" s="11"/>
      <c r="AT16" s="12"/>
      <c r="AU16" s="13"/>
    </row>
    <row r="18" spans="2:55" x14ac:dyDescent="0.25">
      <c r="B18" s="48" t="s">
        <v>48</v>
      </c>
      <c r="C18" s="48" t="s">
        <v>3</v>
      </c>
      <c r="D18" s="48" t="s">
        <v>115</v>
      </c>
      <c r="E18" s="48" t="s">
        <v>112</v>
      </c>
      <c r="F18" s="48" t="s">
        <v>192</v>
      </c>
      <c r="G18" s="48" t="s">
        <v>193</v>
      </c>
      <c r="H18" s="48" t="s">
        <v>194</v>
      </c>
      <c r="I18" s="48" t="s">
        <v>240</v>
      </c>
      <c r="J18" s="48" t="s">
        <v>111</v>
      </c>
      <c r="K18" s="48" t="s">
        <v>291</v>
      </c>
      <c r="L18" s="48" t="s">
        <v>282</v>
      </c>
      <c r="M18" s="48" t="s">
        <v>302</v>
      </c>
      <c r="N18" s="48" t="s">
        <v>118</v>
      </c>
      <c r="O18" s="48" t="s">
        <v>119</v>
      </c>
      <c r="P18" s="48" t="s">
        <v>122</v>
      </c>
      <c r="Q18" s="48" t="s">
        <v>284</v>
      </c>
      <c r="R18" s="48" t="s">
        <v>285</v>
      </c>
      <c r="S18" s="48" t="s">
        <v>286</v>
      </c>
      <c r="T18" s="48" t="s">
        <v>287</v>
      </c>
      <c r="U18" s="48" t="s">
        <v>288</v>
      </c>
      <c r="V18" s="48" t="s">
        <v>289</v>
      </c>
      <c r="W18" s="48" t="s">
        <v>290</v>
      </c>
      <c r="X18" s="48" t="s">
        <v>301</v>
      </c>
      <c r="Y18" s="48" t="s">
        <v>110</v>
      </c>
      <c r="Z18" s="48" t="s">
        <v>114</v>
      </c>
      <c r="AA18" s="48" t="s">
        <v>117</v>
      </c>
      <c r="AB18" s="48" t="s">
        <v>120</v>
      </c>
      <c r="AC18" s="48" t="s">
        <v>123</v>
      </c>
      <c r="AD18" s="48" t="s">
        <v>283</v>
      </c>
      <c r="AE18" s="48" t="s">
        <v>109</v>
      </c>
      <c r="AF18" s="48" t="s">
        <v>183</v>
      </c>
      <c r="AG18" s="48" t="s">
        <v>69</v>
      </c>
      <c r="AH18" s="48" t="s">
        <v>299</v>
      </c>
      <c r="AI18" s="48" t="s">
        <v>121</v>
      </c>
      <c r="AJ18" s="48" t="s">
        <v>68</v>
      </c>
      <c r="AK18" s="48" t="s">
        <v>70</v>
      </c>
      <c r="AL18" s="48" t="s">
        <v>224</v>
      </c>
      <c r="AM18" s="48" t="s">
        <v>184</v>
      </c>
      <c r="AN18" s="48" t="s">
        <v>67</v>
      </c>
      <c r="AO18" s="49" t="s">
        <v>133</v>
      </c>
      <c r="AP18" s="49" t="s">
        <v>96</v>
      </c>
      <c r="AQ18" s="49" t="s">
        <v>97</v>
      </c>
      <c r="AR18" s="66" t="s">
        <v>98</v>
      </c>
      <c r="AS18" s="49" t="s">
        <v>99</v>
      </c>
      <c r="AT18" s="49" t="s">
        <v>129</v>
      </c>
      <c r="AU18" s="49" t="s">
        <v>130</v>
      </c>
    </row>
    <row r="19" spans="2:55" s="30" customFormat="1" ht="30" x14ac:dyDescent="0.25">
      <c r="B19" s="30">
        <v>0</v>
      </c>
      <c r="C19" s="30">
        <v>15</v>
      </c>
      <c r="D19" s="30">
        <v>23022102</v>
      </c>
      <c r="E19" s="39">
        <v>44978</v>
      </c>
      <c r="F19" s="30">
        <v>45008</v>
      </c>
      <c r="I19" s="30" t="s">
        <v>260</v>
      </c>
      <c r="J19" s="30" t="s">
        <v>247</v>
      </c>
      <c r="K19" s="30" t="s">
        <v>253</v>
      </c>
      <c r="L19" s="30" t="s">
        <v>248</v>
      </c>
      <c r="M19" s="30" t="s">
        <v>249</v>
      </c>
      <c r="N19" s="30" t="s">
        <v>250</v>
      </c>
      <c r="O19" s="30" t="s">
        <v>251</v>
      </c>
      <c r="P19" s="30" t="s">
        <v>252</v>
      </c>
      <c r="Q19" s="30" t="s">
        <v>254</v>
      </c>
      <c r="R19" s="30" t="s">
        <v>292</v>
      </c>
      <c r="S19" s="30" t="s">
        <v>255</v>
      </c>
      <c r="T19" s="30" t="s">
        <v>256</v>
      </c>
      <c r="U19" s="30" t="s">
        <v>257</v>
      </c>
      <c r="V19" s="30" t="s">
        <v>258</v>
      </c>
      <c r="W19" s="30" t="s">
        <v>259</v>
      </c>
      <c r="X19" s="30" t="s">
        <v>131</v>
      </c>
      <c r="Y19" s="30" t="s">
        <v>173</v>
      </c>
      <c r="Z19" s="30" t="s">
        <v>262</v>
      </c>
      <c r="AA19" s="30" t="s">
        <v>266</v>
      </c>
      <c r="AB19" s="30" t="s">
        <v>267</v>
      </c>
      <c r="AC19" s="30" t="s">
        <v>268</v>
      </c>
      <c r="AD19" s="30">
        <v>0.01</v>
      </c>
      <c r="AE19" s="30">
        <v>1</v>
      </c>
      <c r="AF19" s="65" t="s">
        <v>273</v>
      </c>
      <c r="AG19" s="30" t="s">
        <v>31</v>
      </c>
      <c r="AH19" s="30">
        <v>549.99</v>
      </c>
      <c r="AI19" s="30">
        <v>0</v>
      </c>
      <c r="AJ19" s="30">
        <v>1</v>
      </c>
      <c r="AK19" s="30">
        <v>549.99</v>
      </c>
      <c r="AL19" s="30">
        <v>549.99</v>
      </c>
      <c r="AM19" s="30">
        <v>5.5</v>
      </c>
      <c r="AN19" s="30">
        <v>555.49</v>
      </c>
      <c r="AO19" s="33">
        <f>quote_details[[#This Row],[item]]</f>
        <v>1</v>
      </c>
      <c r="AP19" s="33">
        <f>quote_details[[#This Row],[amount]]</f>
        <v>1</v>
      </c>
      <c r="AQ19" s="33" t="str">
        <f>quote_details[[#This Row],[sku]]</f>
        <v>12-01</v>
      </c>
      <c r="AR19" s="34" t="str">
        <f>quote_details[[#This Row],[product_name]]</f>
        <v>Dell Inspiron 14R i14RN4110-8073DBK 14-Inch Laptop (Diamond Black)</v>
      </c>
      <c r="AS19" s="41">
        <f>quote_details[[#This Row],[base_unit_price]]</f>
        <v>549.99</v>
      </c>
      <c r="AT19" s="41">
        <f>quote_details[[#This Row],[discount]]</f>
        <v>0</v>
      </c>
      <c r="AU19" s="41">
        <f>quote_details[[#This Row],[subtotal]]</f>
        <v>549.99</v>
      </c>
    </row>
    <row r="20" spans="2:55" s="30" customFormat="1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 s="47" t="s">
        <v>134</v>
      </c>
      <c r="AT20" s="38">
        <f>SUM(quote_details[[ Discount]])</f>
        <v>0</v>
      </c>
      <c r="AU20" s="9"/>
    </row>
    <row r="21" spans="2:55" s="30" customFormat="1" x14ac:dyDescent="0.25"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 s="5" t="s">
        <v>135</v>
      </c>
      <c r="AU21" s="31">
        <f>SUM(quote_details[[ Total ]])</f>
        <v>549.99</v>
      </c>
      <c r="AV21" s="33"/>
      <c r="AW21" s="34"/>
      <c r="AX21" s="40"/>
      <c r="AY21" s="41"/>
      <c r="AZ21" s="40"/>
      <c r="BA21" s="42"/>
      <c r="BB21" s="43"/>
      <c r="BC21" s="40"/>
    </row>
    <row r="22" spans="2:55" x14ac:dyDescent="0.25">
      <c r="AT22" s="5" t="s">
        <v>136</v>
      </c>
      <c r="AU22" s="64">
        <f>SUM(quote_details[sales_tax])</f>
        <v>5.5</v>
      </c>
    </row>
    <row r="23" spans="2:55" ht="16.5" customHeight="1" x14ac:dyDescent="0.25">
      <c r="AT23" s="6" t="s">
        <v>128</v>
      </c>
      <c r="AU23" s="10">
        <f>AU21+AU22</f>
        <v>555.49</v>
      </c>
    </row>
    <row r="24" spans="2:55" ht="16.5" customHeight="1" x14ac:dyDescent="0.25">
      <c r="AO24" t="s">
        <v>100</v>
      </c>
      <c r="AR24" s="14"/>
    </row>
    <row r="25" spans="2:55" ht="16.5" customHeight="1" x14ac:dyDescent="0.25">
      <c r="AR25" s="3" t="str">
        <f>INDEX(quote_details[seller_prepared_by],1)</f>
        <v>&lt;prepared by&gt;</v>
      </c>
    </row>
    <row r="26" spans="2:55" ht="16.5" customHeight="1" x14ac:dyDescent="0.25"/>
  </sheetData>
  <mergeCells count="1">
    <mergeCell ref="AT3:AU5"/>
  </mergeCells>
  <dataValidations count="1">
    <dataValidation allowBlank="1" showInputMessage="1" showErrorMessage="1" sqref="A1:N1" xr:uid="{00000000-0002-0000-0200-000000000000}"/>
  </dataValidations>
  <pageMargins left="0.43307086614173229" right="0.43307086614173229" top="0.74803149606299213" bottom="0.74803149606299213" header="0.31496062992125984" footer="0.31496062992125984"/>
  <pageSetup scale="99" orientation="portrait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tabColor rgb="FF7030A0"/>
    <pageSetUpPr fitToPage="1"/>
  </sheetPr>
  <dimension ref="B1:AT36"/>
  <sheetViews>
    <sheetView showGridLines="0" workbookViewId="0">
      <selection activeCell="AR19" sqref="AR19"/>
    </sheetView>
  </sheetViews>
  <sheetFormatPr defaultRowHeight="15" x14ac:dyDescent="0.25"/>
  <cols>
    <col min="1" max="1" width="2.5703125" customWidth="1"/>
    <col min="2" max="2" width="10.140625" hidden="1" customWidth="1"/>
    <col min="3" max="3" width="3" hidden="1" customWidth="1"/>
    <col min="4" max="4" width="14" hidden="1" customWidth="1"/>
    <col min="5" max="5" width="10.85546875" hidden="1" customWidth="1"/>
    <col min="6" max="6" width="15.28515625" hidden="1" customWidth="1"/>
    <col min="7" max="7" width="13.42578125" hidden="1" customWidth="1"/>
    <col min="8" max="8" width="9.42578125" hidden="1" customWidth="1"/>
    <col min="9" max="9" width="7.85546875" hidden="1" customWidth="1"/>
    <col min="10" max="10" width="15.140625" hidden="1" customWidth="1"/>
    <col min="11" max="11" width="12.7109375" hidden="1" customWidth="1"/>
    <col min="12" max="12" width="17.85546875" hidden="1" customWidth="1"/>
    <col min="13" max="13" width="20.85546875" hidden="1" customWidth="1"/>
    <col min="14" max="14" width="12.7109375" hidden="1" customWidth="1"/>
    <col min="15" max="15" width="12" hidden="1" customWidth="1"/>
    <col min="16" max="16" width="14" hidden="1" customWidth="1"/>
    <col min="17" max="17" width="11.28515625" hidden="1" customWidth="1"/>
    <col min="18" max="18" width="19.42578125" hidden="1" customWidth="1"/>
    <col min="19" max="19" width="16.85546875" hidden="1" customWidth="1"/>
    <col min="20" max="20" width="21" hidden="1" customWidth="1"/>
    <col min="21" max="21" width="22.28515625" hidden="1" customWidth="1"/>
    <col min="22" max="23" width="21.140625" hidden="1" customWidth="1"/>
    <col min="24" max="24" width="9.140625" hidden="1" customWidth="1"/>
    <col min="25" max="25" width="18.5703125" hidden="1" customWidth="1"/>
    <col min="26" max="26" width="16.85546875" hidden="1" customWidth="1"/>
    <col min="27" max="27" width="16.140625" hidden="1" customWidth="1"/>
    <col min="28" max="28" width="15.42578125" hidden="1" customWidth="1"/>
    <col min="29" max="29" width="17.42578125" hidden="1" customWidth="1"/>
    <col min="30" max="30" width="18.7109375" hidden="1" customWidth="1"/>
    <col min="31" max="31" width="5.140625" hidden="1" customWidth="1"/>
    <col min="32" max="32" width="5.7109375" hidden="1" customWidth="1"/>
    <col min="33" max="33" width="63.7109375" hidden="1" customWidth="1"/>
    <col min="34" max="34" width="15.28515625" hidden="1" customWidth="1"/>
    <col min="35" max="35" width="8.5703125" hidden="1" customWidth="1"/>
    <col min="36" max="36" width="7.85546875" hidden="1" customWidth="1"/>
    <col min="37" max="38" width="10" hidden="1" customWidth="1"/>
    <col min="39" max="39" width="9.140625" hidden="1" customWidth="1"/>
    <col min="40" max="40" width="7" hidden="1" customWidth="1"/>
    <col min="41" max="42" width="7.140625" customWidth="1"/>
    <col min="43" max="43" width="8.5703125" customWidth="1"/>
    <col min="44" max="44" width="42.85546875" customWidth="1"/>
    <col min="45" max="46" width="10.7109375" customWidth="1"/>
  </cols>
  <sheetData>
    <row r="1" spans="41:46" x14ac:dyDescent="0.25">
      <c r="AP1" s="5" t="s">
        <v>176</v>
      </c>
      <c r="AQ1" t="str">
        <f>"invoice_"&amp;AT7</f>
        <v>invoice_23022102</v>
      </c>
    </row>
    <row r="3" spans="41:46" ht="18.75" x14ac:dyDescent="0.3">
      <c r="AP3" s="27" t="str">
        <f>INDEX(invoice_details[seller_company],1)</f>
        <v>&lt;company&gt;</v>
      </c>
      <c r="AS3" s="61" t="s">
        <v>101</v>
      </c>
      <c r="AT3" s="61"/>
    </row>
    <row r="4" spans="41:46" x14ac:dyDescent="0.25">
      <c r="AP4" s="3" t="str">
        <f>INDEX(invoice_details[seller_slogan],1)</f>
        <v>&lt;slogan&gt;</v>
      </c>
      <c r="AS4" s="61"/>
      <c r="AT4" s="61"/>
    </row>
    <row r="5" spans="41:46" x14ac:dyDescent="0.25">
      <c r="AS5" s="61"/>
      <c r="AT5" s="61"/>
    </row>
    <row r="6" spans="41:46" x14ac:dyDescent="0.25">
      <c r="AO6" t="s">
        <v>182</v>
      </c>
      <c r="AR6" s="3" t="str">
        <f>INDEX(invoice_details[seller_address],1)</f>
        <v>&lt;address&gt;</v>
      </c>
      <c r="AS6" t="s">
        <v>87</v>
      </c>
      <c r="AT6" s="28">
        <f>INDEX(invoice_details[order_date],1)</f>
        <v>44978</v>
      </c>
    </row>
    <row r="7" spans="41:46" x14ac:dyDescent="0.25">
      <c r="AO7" t="s">
        <v>89</v>
      </c>
      <c r="AR7" s="3" t="str">
        <f>INDEX(invoice_details[seller_phone],1)</f>
        <v>&lt;phone&gt;</v>
      </c>
      <c r="AS7" t="s">
        <v>88</v>
      </c>
      <c r="AT7" s="29">
        <f>INDEX(invoice_details[order_number],1)</f>
        <v>23022102</v>
      </c>
    </row>
    <row r="8" spans="41:46" x14ac:dyDescent="0.25">
      <c r="AO8" t="s">
        <v>90</v>
      </c>
      <c r="AR8" s="3" t="str">
        <f>INDEX(invoice_details[seller_email],1)</f>
        <v>&lt;email&gt;</v>
      </c>
    </row>
    <row r="9" spans="41:46" x14ac:dyDescent="0.25">
      <c r="AT9" s="5"/>
    </row>
    <row r="10" spans="41:46" x14ac:dyDescent="0.25">
      <c r="AO10" t="s">
        <v>102</v>
      </c>
      <c r="AR10" s="3" t="str">
        <f>INDEX(invoice_details[seller_bank],1)</f>
        <v>&lt;bank&gt;</v>
      </c>
    </row>
    <row r="11" spans="41:46" x14ac:dyDescent="0.25">
      <c r="AO11" t="s">
        <v>103</v>
      </c>
      <c r="AR11" s="3" t="str">
        <f>INDEX(invoice_details[seller_bank_address],1)</f>
        <v>&lt;bank address&gt;</v>
      </c>
    </row>
    <row r="12" spans="41:46" x14ac:dyDescent="0.25">
      <c r="AO12" t="s">
        <v>104</v>
      </c>
      <c r="AR12" s="3" t="str">
        <f>INDEX(invoice_details[seller_bank_swift],1)</f>
        <v>&lt;swift&gt;</v>
      </c>
    </row>
    <row r="13" spans="41:46" x14ac:dyDescent="0.25">
      <c r="AT13" s="5"/>
    </row>
    <row r="14" spans="41:46" x14ac:dyDescent="0.25">
      <c r="AO14" t="s">
        <v>105</v>
      </c>
      <c r="AR14" s="3" t="str">
        <f>INDEX(invoice_details[seller_account_holder],1)</f>
        <v>&lt;account holder&gt;</v>
      </c>
      <c r="AT14" s="5"/>
    </row>
    <row r="15" spans="41:46" x14ac:dyDescent="0.25">
      <c r="AO15" t="s">
        <v>106</v>
      </c>
      <c r="AR15" s="3" t="str">
        <f>INDEX(invoice_details[seller_account_number],1)</f>
        <v>&lt;account number&gt;</v>
      </c>
      <c r="AT15" s="5"/>
    </row>
    <row r="16" spans="41:46" x14ac:dyDescent="0.25">
      <c r="AR16" s="3" t="str">
        <f>INDEX(invoice_details[seller_account_string1],1)</f>
        <v>&lt;account string 1&gt;</v>
      </c>
      <c r="AT16" s="5"/>
    </row>
    <row r="17" spans="2:46" x14ac:dyDescent="0.25">
      <c r="AR17" s="3" t="str">
        <f>INDEX(invoice_details[seller_account_string2],1)</f>
        <v>&lt;account string 2&gt;</v>
      </c>
      <c r="AT17" s="5"/>
    </row>
    <row r="18" spans="2:46" x14ac:dyDescent="0.25">
      <c r="AT18" s="5"/>
    </row>
    <row r="19" spans="2:46" ht="15.75" x14ac:dyDescent="0.25">
      <c r="AQ19" s="21" t="s">
        <v>140</v>
      </c>
      <c r="AR19" s="25" t="str">
        <f>INDEX(invoice_details[customer_contact],1)</f>
        <v>&lt;XYZ contact&gt;</v>
      </c>
    </row>
    <row r="20" spans="2:46" ht="15.75" x14ac:dyDescent="0.25">
      <c r="AR20" s="25" t="str">
        <f>INDEX(invoice_details[customer_company],1)</f>
        <v>XYZ Corp.</v>
      </c>
    </row>
    <row r="21" spans="2:46" x14ac:dyDescent="0.25">
      <c r="AR21" s="3" t="str">
        <f>INDEX(invoice_details[customer_address],1)</f>
        <v>&lt;XYZ address&gt;</v>
      </c>
    </row>
    <row r="22" spans="2:46" x14ac:dyDescent="0.25">
      <c r="AR22" s="3" t="str">
        <f>INDEX(invoice_details[customer_phone],1)</f>
        <v>&lt;XYZ phone&gt;</v>
      </c>
    </row>
    <row r="25" spans="2:46" ht="17.25" customHeight="1" x14ac:dyDescent="0.25">
      <c r="AO25" s="15" t="s">
        <v>93</v>
      </c>
      <c r="AP25" s="16"/>
      <c r="AQ25" s="17"/>
      <c r="AR25" s="18" t="s">
        <v>94</v>
      </c>
      <c r="AS25" s="15" t="s">
        <v>95</v>
      </c>
      <c r="AT25" s="17"/>
    </row>
    <row r="26" spans="2:46" ht="17.25" customHeight="1" x14ac:dyDescent="0.25">
      <c r="AO26" s="35" t="str">
        <f>INDEX(invoice_details[seller_salesperson],1)</f>
        <v>&lt;salesperson&gt;</v>
      </c>
      <c r="AP26" s="12"/>
      <c r="AQ26" s="13"/>
      <c r="AR26" s="7"/>
      <c r="AS26" s="11" t="s">
        <v>107</v>
      </c>
      <c r="AT26" s="13"/>
    </row>
    <row r="28" spans="2:46" x14ac:dyDescent="0.25">
      <c r="B28" s="48" t="s">
        <v>48</v>
      </c>
      <c r="C28" s="48" t="s">
        <v>3</v>
      </c>
      <c r="D28" s="48" t="s">
        <v>115</v>
      </c>
      <c r="E28" s="48" t="s">
        <v>112</v>
      </c>
      <c r="F28" s="48" t="s">
        <v>192</v>
      </c>
      <c r="G28" s="48" t="s">
        <v>193</v>
      </c>
      <c r="H28" s="48" t="s">
        <v>194</v>
      </c>
      <c r="I28" s="48" t="s">
        <v>240</v>
      </c>
      <c r="J28" s="48" t="s">
        <v>111</v>
      </c>
      <c r="K28" s="48" t="s">
        <v>291</v>
      </c>
      <c r="L28" s="48" t="s">
        <v>282</v>
      </c>
      <c r="M28" s="48" t="s">
        <v>302</v>
      </c>
      <c r="N28" s="48" t="s">
        <v>118</v>
      </c>
      <c r="O28" s="48" t="s">
        <v>119</v>
      </c>
      <c r="P28" s="48" t="s">
        <v>122</v>
      </c>
      <c r="Q28" s="48" t="s">
        <v>284</v>
      </c>
      <c r="R28" s="48" t="s">
        <v>285</v>
      </c>
      <c r="S28" s="48" t="s">
        <v>286</v>
      </c>
      <c r="T28" s="48" t="s">
        <v>287</v>
      </c>
      <c r="U28" s="48" t="s">
        <v>288</v>
      </c>
      <c r="V28" s="48" t="s">
        <v>289</v>
      </c>
      <c r="W28" s="48" t="s">
        <v>290</v>
      </c>
      <c r="X28" s="48" t="s">
        <v>301</v>
      </c>
      <c r="Y28" s="48" t="s">
        <v>110</v>
      </c>
      <c r="Z28" s="48" t="s">
        <v>114</v>
      </c>
      <c r="AA28" s="48" t="s">
        <v>117</v>
      </c>
      <c r="AB28" s="48" t="s">
        <v>120</v>
      </c>
      <c r="AC28" s="48" t="s">
        <v>123</v>
      </c>
      <c r="AD28" s="48" t="s">
        <v>283</v>
      </c>
      <c r="AE28" s="48" t="s">
        <v>109</v>
      </c>
      <c r="AF28" s="48" t="s">
        <v>183</v>
      </c>
      <c r="AG28" s="48" t="s">
        <v>69</v>
      </c>
      <c r="AH28" s="48" t="s">
        <v>299</v>
      </c>
      <c r="AI28" s="48" t="s">
        <v>121</v>
      </c>
      <c r="AJ28" s="48" t="s">
        <v>68</v>
      </c>
      <c r="AK28" s="48" t="s">
        <v>70</v>
      </c>
      <c r="AL28" s="48" t="s">
        <v>224</v>
      </c>
      <c r="AM28" s="48" t="s">
        <v>184</v>
      </c>
      <c r="AN28" s="48" t="s">
        <v>67</v>
      </c>
      <c r="AO28" s="49" t="s">
        <v>133</v>
      </c>
      <c r="AP28" s="49" t="s">
        <v>293</v>
      </c>
      <c r="AQ28" s="49" t="s">
        <v>97</v>
      </c>
      <c r="AR28" s="66" t="s">
        <v>98</v>
      </c>
      <c r="AS28" s="49" t="s">
        <v>99</v>
      </c>
      <c r="AT28" s="49" t="s">
        <v>130</v>
      </c>
    </row>
    <row r="29" spans="2:46" s="30" customFormat="1" ht="30" x14ac:dyDescent="0.25">
      <c r="B29" s="30">
        <v>0</v>
      </c>
      <c r="C29" s="30">
        <v>15</v>
      </c>
      <c r="D29" s="30">
        <v>23022102</v>
      </c>
      <c r="E29" s="52">
        <v>44978</v>
      </c>
      <c r="F29" s="52">
        <v>45008</v>
      </c>
      <c r="G29" s="52"/>
      <c r="H29" s="52"/>
      <c r="I29" s="30" t="s">
        <v>260</v>
      </c>
      <c r="J29" s="30" t="s">
        <v>247</v>
      </c>
      <c r="K29" s="30" t="s">
        <v>253</v>
      </c>
      <c r="L29" s="30" t="s">
        <v>248</v>
      </c>
      <c r="M29" s="30" t="s">
        <v>249</v>
      </c>
      <c r="N29" s="30" t="s">
        <v>250</v>
      </c>
      <c r="O29" s="30" t="s">
        <v>251</v>
      </c>
      <c r="P29" s="30" t="s">
        <v>252</v>
      </c>
      <c r="Q29" s="30" t="s">
        <v>254</v>
      </c>
      <c r="R29" s="30" t="s">
        <v>292</v>
      </c>
      <c r="S29" s="30" t="s">
        <v>255</v>
      </c>
      <c r="T29" s="30" t="s">
        <v>256</v>
      </c>
      <c r="U29" s="30" t="s">
        <v>257</v>
      </c>
      <c r="V29" s="30" t="s">
        <v>258</v>
      </c>
      <c r="W29" s="30" t="s">
        <v>259</v>
      </c>
      <c r="X29" s="30" t="s">
        <v>131</v>
      </c>
      <c r="Y29" s="30" t="s">
        <v>173</v>
      </c>
      <c r="Z29" s="30" t="s">
        <v>262</v>
      </c>
      <c r="AA29" s="30" t="s">
        <v>266</v>
      </c>
      <c r="AB29" s="30" t="s">
        <v>267</v>
      </c>
      <c r="AC29" s="30" t="s">
        <v>268</v>
      </c>
      <c r="AD29" s="30">
        <v>0.01</v>
      </c>
      <c r="AE29" s="30">
        <v>1</v>
      </c>
      <c r="AF29" s="65" t="s">
        <v>273</v>
      </c>
      <c r="AG29" s="30" t="s">
        <v>31</v>
      </c>
      <c r="AH29" s="30">
        <v>549.99</v>
      </c>
      <c r="AI29" s="30">
        <v>0</v>
      </c>
      <c r="AJ29" s="30">
        <v>1</v>
      </c>
      <c r="AK29" s="30">
        <v>549.99</v>
      </c>
      <c r="AL29" s="30">
        <v>549.99</v>
      </c>
      <c r="AM29" s="30">
        <v>5.5</v>
      </c>
      <c r="AN29" s="30">
        <v>555.49</v>
      </c>
      <c r="AO29" s="33">
        <f>invoice_details[[#This Row],[item]]</f>
        <v>1</v>
      </c>
      <c r="AP29" s="33">
        <f>invoice_details[[#This Row],[amount]]</f>
        <v>1</v>
      </c>
      <c r="AQ29" s="33" t="str">
        <f>invoice_details[[#This Row],[sku]]</f>
        <v>12-01</v>
      </c>
      <c r="AR29" s="34" t="str">
        <f>invoice_details[[#This Row],[product_name]]</f>
        <v>Dell Inspiron 14R i14RN4110-8073DBK 14-Inch Laptop (Diamond Black)</v>
      </c>
      <c r="AS29" s="41">
        <f>invoice_details[[#This Row],[unit_price]]</f>
        <v>549.99</v>
      </c>
      <c r="AT29" s="41">
        <f>invoice_details[[#This Row],[subtotal]]</f>
        <v>549.99</v>
      </c>
    </row>
    <row r="30" spans="2:46" s="30" customFormat="1" x14ac:dyDescent="0.25"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 s="50" t="s">
        <v>135</v>
      </c>
      <c r="AT30" s="51">
        <f>SUM(invoice_details[[ Total ]])</f>
        <v>549.99</v>
      </c>
    </row>
    <row r="31" spans="2:46" s="30" customFormat="1" x14ac:dyDescent="0.25"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 s="5" t="s">
        <v>136</v>
      </c>
      <c r="AT31" s="36">
        <f>SUM(invoice_details[sales_tax])</f>
        <v>5.5</v>
      </c>
    </row>
    <row r="32" spans="2:46" s="30" customFormat="1" x14ac:dyDescent="0.25"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 s="6" t="s">
        <v>128</v>
      </c>
      <c r="AT32" s="37">
        <f>AT30+AT31</f>
        <v>555.49</v>
      </c>
    </row>
    <row r="33" spans="41:44" ht="16.5" customHeight="1" x14ac:dyDescent="0.25">
      <c r="AO33" t="s">
        <v>108</v>
      </c>
      <c r="AR33" s="14"/>
    </row>
    <row r="34" spans="41:44" ht="16.5" customHeight="1" x14ac:dyDescent="0.25">
      <c r="AR34" s="3" t="str">
        <f>INDEX(invoice_details[seller_prepared_by],1)</f>
        <v>&lt;prepared by&gt;</v>
      </c>
    </row>
    <row r="35" spans="41:44" ht="16.5" customHeight="1" x14ac:dyDescent="0.25"/>
    <row r="36" spans="41:44" ht="16.5" customHeight="1" x14ac:dyDescent="0.25"/>
  </sheetData>
  <mergeCells count="1">
    <mergeCell ref="AS3:AT5"/>
  </mergeCells>
  <dataValidations disablePrompts="1" count="1">
    <dataValidation allowBlank="1" showInputMessage="1" showErrorMessage="1" sqref="A1" xr:uid="{00000000-0002-0000-0300-000000000000}"/>
  </dataValidations>
  <pageMargins left="0.82677165354330717" right="0.43307086614173229" top="0.74803149606299213" bottom="0.74803149606299213" header="0.31496062992125984" footer="0.31496062992125984"/>
  <pageSetup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002060"/>
    <pageSetUpPr fitToPage="1"/>
  </sheetPr>
  <dimension ref="B3:K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5" customWidth="1"/>
    <col min="4" max="4" width="11.85546875" bestFit="1" customWidth="1"/>
    <col min="5" max="5" width="14.42578125" customWidth="1"/>
    <col min="6" max="6" width="16.140625" customWidth="1"/>
    <col min="7" max="7" width="17.42578125" customWidth="1"/>
    <col min="8" max="8" width="22.42578125" customWidth="1"/>
    <col min="9" max="9" width="51.7109375" customWidth="1"/>
    <col min="10" max="10" width="11.28515625" bestFit="1" customWidth="1"/>
    <col min="11" max="11" width="20.85546875" customWidth="1"/>
  </cols>
  <sheetData>
    <row r="3" spans="2:11" x14ac:dyDescent="0.25">
      <c r="B3" t="s">
        <v>48</v>
      </c>
      <c r="C3" t="s">
        <v>0</v>
      </c>
      <c r="D3" t="s">
        <v>164</v>
      </c>
      <c r="E3" t="s">
        <v>206</v>
      </c>
      <c r="F3" t="s">
        <v>207</v>
      </c>
      <c r="G3" t="s">
        <v>208</v>
      </c>
      <c r="H3" t="s">
        <v>209</v>
      </c>
      <c r="I3" t="s">
        <v>77</v>
      </c>
      <c r="J3" t="s">
        <v>210</v>
      </c>
      <c r="K3" t="s">
        <v>205</v>
      </c>
    </row>
    <row r="4" spans="2:11" x14ac:dyDescent="0.25">
      <c r="B4">
        <v>0</v>
      </c>
      <c r="C4">
        <v>1</v>
      </c>
      <c r="D4" t="s">
        <v>125</v>
      </c>
      <c r="E4" t="s">
        <v>172</v>
      </c>
      <c r="F4" t="s">
        <v>261</v>
      </c>
      <c r="G4" t="s">
        <v>263</v>
      </c>
      <c r="H4" t="s">
        <v>264</v>
      </c>
      <c r="I4" t="s">
        <v>265</v>
      </c>
      <c r="J4" s="26">
        <v>0</v>
      </c>
      <c r="K4" s="3" t="s">
        <v>83</v>
      </c>
    </row>
    <row r="5" spans="2:11" x14ac:dyDescent="0.25">
      <c r="B5">
        <v>1</v>
      </c>
      <c r="C5">
        <v>2</v>
      </c>
      <c r="D5" t="s">
        <v>131</v>
      </c>
      <c r="E5" t="s">
        <v>173</v>
      </c>
      <c r="F5" t="s">
        <v>262</v>
      </c>
      <c r="G5" t="s">
        <v>266</v>
      </c>
      <c r="H5" t="s">
        <v>267</v>
      </c>
      <c r="I5" t="s">
        <v>268</v>
      </c>
      <c r="J5" s="26">
        <v>0.01</v>
      </c>
      <c r="K5" s="3" t="s">
        <v>83</v>
      </c>
    </row>
  </sheetData>
  <conditionalFormatting sqref="E4:E5">
    <cfRule type="expression" dxfId="9" priority="1">
      <formula>ISBLANK(E4)</formula>
    </cfRule>
  </conditionalFormatting>
  <dataValidations count="4">
    <dataValidation allowBlank="1" showInputMessage="1" showErrorMessage="1" sqref="A1" xr:uid="{00000000-0002-0000-0400-000000000000}"/>
    <dataValidation type="whole" allowBlank="1" showInputMessage="1" showErrorMessage="1" sqref="C4:C5" xr:uid="{00000000-0002-0000-0400-000001000000}">
      <formula1>-2147483648</formula1>
      <formula2>2147483647</formula2>
    </dataValidation>
    <dataValidation type="textLength" operator="lessThanOrEqual" allowBlank="1" showInputMessage="1" showErrorMessage="1" sqref="E4:I5" xr:uid="{00000000-0002-0000-0400-000002000000}">
      <formula1>255</formula1>
    </dataValidation>
    <dataValidation type="list" allowBlank="1" showInputMessage="1" showErrorMessage="1" sqref="K4:K5" xr:uid="{B1036C74-8570-4ECA-A200-5E8AF23B8B73}">
      <formula1>INDIRECT("vl_s05_pricing_categories_id_pricing_category2[pricing_category]")</formula1>
    </dataValidation>
  </dataValidations>
  <pageMargins left="0.7" right="0.7" top="0.75" bottom="0.75" header="0.3" footer="0.3"/>
  <pageSetup scale="54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>
    <tabColor rgb="FF002060"/>
    <pageSetUpPr fitToPage="1"/>
  </sheetPr>
  <dimension ref="B3:J2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4" width="9.140625" hidden="1" customWidth="1"/>
    <col min="5" max="5" width="11.140625" hidden="1" customWidth="1"/>
    <col min="6" max="6" width="14.140625" hidden="1" customWidth="1"/>
    <col min="7" max="7" width="9.140625" hidden="1" customWidth="1"/>
    <col min="9" max="9" width="70" customWidth="1"/>
    <col min="10" max="10" width="12" bestFit="1" customWidth="1"/>
  </cols>
  <sheetData>
    <row r="3" spans="2:10" x14ac:dyDescent="0.25">
      <c r="B3" t="s">
        <v>48</v>
      </c>
      <c r="C3" t="s">
        <v>0</v>
      </c>
      <c r="D3" t="s">
        <v>237</v>
      </c>
      <c r="E3" t="s">
        <v>204</v>
      </c>
      <c r="F3" t="s">
        <v>203</v>
      </c>
      <c r="G3" t="s">
        <v>201</v>
      </c>
      <c r="H3" t="s">
        <v>200</v>
      </c>
      <c r="I3" t="s">
        <v>202</v>
      </c>
      <c r="J3" t="s">
        <v>99</v>
      </c>
    </row>
    <row r="4" spans="2:10" x14ac:dyDescent="0.25">
      <c r="B4">
        <v>0</v>
      </c>
      <c r="D4">
        <v>1</v>
      </c>
      <c r="E4">
        <v>2</v>
      </c>
      <c r="H4" s="20"/>
      <c r="I4" t="s">
        <v>20</v>
      </c>
      <c r="J4" s="4"/>
    </row>
    <row r="5" spans="2:10" x14ac:dyDescent="0.25">
      <c r="B5">
        <v>1</v>
      </c>
      <c r="D5">
        <v>2</v>
      </c>
      <c r="E5">
        <v>2</v>
      </c>
      <c r="F5">
        <v>4</v>
      </c>
      <c r="H5" s="20"/>
      <c r="I5" t="s">
        <v>21</v>
      </c>
      <c r="J5" s="4"/>
    </row>
    <row r="6" spans="2:10" x14ac:dyDescent="0.25">
      <c r="B6">
        <v>2</v>
      </c>
      <c r="C6">
        <v>11</v>
      </c>
      <c r="D6">
        <v>3</v>
      </c>
      <c r="E6">
        <v>2</v>
      </c>
      <c r="F6">
        <v>4</v>
      </c>
      <c r="G6">
        <v>1</v>
      </c>
      <c r="H6" s="20" t="s">
        <v>269</v>
      </c>
      <c r="I6" t="s">
        <v>23</v>
      </c>
      <c r="J6" s="4">
        <v>479.99</v>
      </c>
    </row>
    <row r="7" spans="2:10" x14ac:dyDescent="0.25">
      <c r="B7">
        <v>3</v>
      </c>
      <c r="C7">
        <v>12</v>
      </c>
      <c r="D7">
        <v>3</v>
      </c>
      <c r="E7">
        <v>2</v>
      </c>
      <c r="F7">
        <v>4</v>
      </c>
      <c r="G7">
        <v>1</v>
      </c>
      <c r="H7" s="20" t="s">
        <v>270</v>
      </c>
      <c r="I7" t="s">
        <v>24</v>
      </c>
      <c r="J7" s="4">
        <v>699.99</v>
      </c>
    </row>
    <row r="8" spans="2:10" x14ac:dyDescent="0.25">
      <c r="B8">
        <v>4</v>
      </c>
      <c r="D8">
        <v>2</v>
      </c>
      <c r="E8">
        <v>2</v>
      </c>
      <c r="F8">
        <v>5</v>
      </c>
      <c r="H8" s="20"/>
      <c r="I8" t="s">
        <v>25</v>
      </c>
      <c r="J8" s="4"/>
    </row>
    <row r="9" spans="2:10" x14ac:dyDescent="0.25">
      <c r="B9">
        <v>5</v>
      </c>
      <c r="C9">
        <v>14</v>
      </c>
      <c r="D9">
        <v>3</v>
      </c>
      <c r="E9">
        <v>2</v>
      </c>
      <c r="F9">
        <v>5</v>
      </c>
      <c r="G9">
        <v>2</v>
      </c>
      <c r="H9" s="20" t="s">
        <v>271</v>
      </c>
      <c r="I9" t="s">
        <v>28</v>
      </c>
      <c r="J9" s="4">
        <v>799.99</v>
      </c>
    </row>
    <row r="10" spans="2:10" x14ac:dyDescent="0.25">
      <c r="B10">
        <v>6</v>
      </c>
      <c r="C10">
        <v>13</v>
      </c>
      <c r="D10">
        <v>3</v>
      </c>
      <c r="E10">
        <v>2</v>
      </c>
      <c r="F10">
        <v>5</v>
      </c>
      <c r="G10">
        <v>2</v>
      </c>
      <c r="H10" s="20" t="s">
        <v>272</v>
      </c>
      <c r="I10" t="s">
        <v>27</v>
      </c>
      <c r="J10" s="4">
        <v>339.98</v>
      </c>
    </row>
    <row r="11" spans="2:10" x14ac:dyDescent="0.25">
      <c r="B11">
        <v>7</v>
      </c>
      <c r="D11">
        <v>2</v>
      </c>
      <c r="E11">
        <v>2</v>
      </c>
      <c r="F11">
        <v>6</v>
      </c>
      <c r="H11" s="20"/>
      <c r="I11" t="s">
        <v>29</v>
      </c>
      <c r="J11" s="4"/>
    </row>
    <row r="12" spans="2:10" x14ac:dyDescent="0.25">
      <c r="B12">
        <v>8</v>
      </c>
      <c r="C12">
        <v>15</v>
      </c>
      <c r="D12">
        <v>3</v>
      </c>
      <c r="E12">
        <v>2</v>
      </c>
      <c r="F12">
        <v>6</v>
      </c>
      <c r="G12">
        <v>3</v>
      </c>
      <c r="H12" s="20" t="s">
        <v>273</v>
      </c>
      <c r="I12" t="s">
        <v>31</v>
      </c>
      <c r="J12" s="4">
        <v>549.99</v>
      </c>
    </row>
    <row r="13" spans="2:10" x14ac:dyDescent="0.25">
      <c r="B13">
        <v>9</v>
      </c>
      <c r="C13">
        <v>16</v>
      </c>
      <c r="D13">
        <v>3</v>
      </c>
      <c r="E13">
        <v>2</v>
      </c>
      <c r="F13">
        <v>6</v>
      </c>
      <c r="G13">
        <v>3</v>
      </c>
      <c r="H13" s="20" t="s">
        <v>274</v>
      </c>
      <c r="I13" t="s">
        <v>32</v>
      </c>
      <c r="J13" s="4">
        <v>899.99</v>
      </c>
    </row>
    <row r="14" spans="2:10" x14ac:dyDescent="0.25">
      <c r="B14">
        <v>10</v>
      </c>
      <c r="D14">
        <v>2</v>
      </c>
      <c r="E14">
        <v>2</v>
      </c>
      <c r="F14">
        <v>7</v>
      </c>
      <c r="H14" s="20"/>
      <c r="I14" t="s">
        <v>33</v>
      </c>
      <c r="J14" s="4"/>
    </row>
    <row r="15" spans="2:10" x14ac:dyDescent="0.25">
      <c r="B15">
        <v>11</v>
      </c>
      <c r="C15">
        <v>17</v>
      </c>
      <c r="D15">
        <v>3</v>
      </c>
      <c r="E15">
        <v>2</v>
      </c>
      <c r="F15">
        <v>7</v>
      </c>
      <c r="G15">
        <v>5</v>
      </c>
      <c r="H15" s="20" t="s">
        <v>275</v>
      </c>
      <c r="I15" t="s">
        <v>35</v>
      </c>
      <c r="J15" s="4">
        <v>540.86</v>
      </c>
    </row>
    <row r="16" spans="2:10" x14ac:dyDescent="0.25">
      <c r="B16">
        <v>12</v>
      </c>
      <c r="C16">
        <v>18</v>
      </c>
      <c r="D16">
        <v>3</v>
      </c>
      <c r="E16">
        <v>2</v>
      </c>
      <c r="F16">
        <v>7</v>
      </c>
      <c r="G16">
        <v>5</v>
      </c>
      <c r="H16" s="20" t="s">
        <v>276</v>
      </c>
      <c r="I16" t="s">
        <v>36</v>
      </c>
      <c r="J16" s="4">
        <v>499</v>
      </c>
    </row>
    <row r="17" spans="2:10" x14ac:dyDescent="0.25">
      <c r="B17">
        <v>13</v>
      </c>
      <c r="D17">
        <v>1</v>
      </c>
      <c r="E17">
        <v>3</v>
      </c>
      <c r="H17" s="20"/>
      <c r="I17" t="s">
        <v>37</v>
      </c>
      <c r="J17" s="4"/>
    </row>
    <row r="18" spans="2:10" x14ac:dyDescent="0.25">
      <c r="B18">
        <v>14</v>
      </c>
      <c r="D18">
        <v>2</v>
      </c>
      <c r="E18">
        <v>3</v>
      </c>
      <c r="F18">
        <v>8</v>
      </c>
      <c r="H18" s="20"/>
      <c r="I18" t="s">
        <v>38</v>
      </c>
      <c r="J18" s="4"/>
    </row>
    <row r="19" spans="2:10" x14ac:dyDescent="0.25">
      <c r="B19">
        <v>15</v>
      </c>
      <c r="C19">
        <v>19</v>
      </c>
      <c r="D19">
        <v>3</v>
      </c>
      <c r="E19">
        <v>3</v>
      </c>
      <c r="F19">
        <v>8</v>
      </c>
      <c r="G19">
        <v>1</v>
      </c>
      <c r="H19" s="20" t="s">
        <v>277</v>
      </c>
      <c r="I19" t="s">
        <v>39</v>
      </c>
      <c r="J19" s="4">
        <v>292.88</v>
      </c>
    </row>
    <row r="20" spans="2:10" x14ac:dyDescent="0.25">
      <c r="B20">
        <v>16</v>
      </c>
      <c r="C20">
        <v>20</v>
      </c>
      <c r="D20">
        <v>3</v>
      </c>
      <c r="E20">
        <v>3</v>
      </c>
      <c r="F20">
        <v>8</v>
      </c>
      <c r="G20">
        <v>1</v>
      </c>
      <c r="H20" s="20" t="s">
        <v>278</v>
      </c>
      <c r="I20" t="s">
        <v>40</v>
      </c>
      <c r="J20" s="4">
        <v>269.99</v>
      </c>
    </row>
    <row r="21" spans="2:10" x14ac:dyDescent="0.25">
      <c r="B21">
        <v>17</v>
      </c>
      <c r="D21">
        <v>2</v>
      </c>
      <c r="E21">
        <v>3</v>
      </c>
      <c r="F21">
        <v>9</v>
      </c>
      <c r="H21" s="20"/>
      <c r="I21" t="s">
        <v>41</v>
      </c>
      <c r="J21" s="4"/>
    </row>
    <row r="22" spans="2:10" x14ac:dyDescent="0.25">
      <c r="B22">
        <v>18</v>
      </c>
      <c r="C22">
        <v>21</v>
      </c>
      <c r="D22">
        <v>3</v>
      </c>
      <c r="E22">
        <v>3</v>
      </c>
      <c r="F22">
        <v>9</v>
      </c>
      <c r="G22">
        <v>2</v>
      </c>
      <c r="H22" s="20" t="s">
        <v>279</v>
      </c>
      <c r="I22" t="s">
        <v>42</v>
      </c>
      <c r="J22" s="4">
        <v>299.99</v>
      </c>
    </row>
    <row r="23" spans="2:10" x14ac:dyDescent="0.25">
      <c r="B23">
        <v>19</v>
      </c>
      <c r="C23">
        <v>22</v>
      </c>
      <c r="D23">
        <v>3</v>
      </c>
      <c r="E23">
        <v>3</v>
      </c>
      <c r="F23">
        <v>9</v>
      </c>
      <c r="G23">
        <v>2</v>
      </c>
      <c r="H23" s="20" t="s">
        <v>280</v>
      </c>
      <c r="I23" t="s">
        <v>43</v>
      </c>
      <c r="J23" s="4">
        <v>289.98</v>
      </c>
    </row>
    <row r="24" spans="2:10" x14ac:dyDescent="0.25">
      <c r="B24">
        <v>20</v>
      </c>
      <c r="D24">
        <v>2</v>
      </c>
      <c r="E24">
        <v>3</v>
      </c>
      <c r="F24">
        <v>10</v>
      </c>
      <c r="H24" s="20"/>
      <c r="I24" t="s">
        <v>44</v>
      </c>
      <c r="J24" s="4"/>
    </row>
    <row r="25" spans="2:10" x14ac:dyDescent="0.25">
      <c r="B25">
        <v>21</v>
      </c>
      <c r="C25">
        <v>24</v>
      </c>
      <c r="D25">
        <v>3</v>
      </c>
      <c r="E25">
        <v>3</v>
      </c>
      <c r="F25">
        <v>10</v>
      </c>
      <c r="G25">
        <v>4</v>
      </c>
      <c r="H25" s="20" t="s">
        <v>281</v>
      </c>
      <c r="I25" t="s">
        <v>47</v>
      </c>
      <c r="J25" s="4">
        <v>359</v>
      </c>
    </row>
    <row r="26" spans="2:10" x14ac:dyDescent="0.25">
      <c r="B26">
        <v>22</v>
      </c>
      <c r="C26">
        <v>23</v>
      </c>
      <c r="D26">
        <v>3</v>
      </c>
      <c r="E26">
        <v>3</v>
      </c>
      <c r="F26">
        <v>10</v>
      </c>
      <c r="G26">
        <v>4</v>
      </c>
      <c r="H26" s="20" t="s">
        <v>281</v>
      </c>
      <c r="I26" t="s">
        <v>46</v>
      </c>
      <c r="J26" s="4">
        <v>379.34</v>
      </c>
    </row>
  </sheetData>
  <conditionalFormatting sqref="B4:J26">
    <cfRule type="expression" dxfId="8" priority="3">
      <formula>$D4=2</formula>
    </cfRule>
    <cfRule type="expression" dxfId="7" priority="4">
      <formula>$D4=1</formula>
    </cfRule>
  </conditionalFormatting>
  <dataValidations count="1">
    <dataValidation allowBlank="1" showInputMessage="1" showErrorMessage="1" sqref="A1" xr:uid="{00000000-0002-0000-0500-000000000000}"/>
  </dataValidations>
  <pageMargins left="0.7" right="0.7" top="0.75" bottom="0.75" header="0.3" footer="0.3"/>
  <pageSetup scale="9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3">
    <tabColor rgb="FF7030A0"/>
    <pageSetUpPr fitToPage="1"/>
  </sheetPr>
  <dimension ref="B3:Q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5" customWidth="1"/>
    <col min="4" max="4" width="14.85546875" bestFit="1" customWidth="1"/>
    <col min="5" max="5" width="13" bestFit="1" customWidth="1"/>
    <col min="6" max="6" width="16.28515625" customWidth="1"/>
    <col min="7" max="7" width="17" bestFit="1" customWidth="1"/>
    <col min="8" max="8" width="15.42578125" bestFit="1" customWidth="1"/>
    <col min="9" max="9" width="11.42578125" bestFit="1" customWidth="1"/>
    <col min="10" max="10" width="11.85546875" bestFit="1" customWidth="1"/>
    <col min="11" max="11" width="8.42578125" bestFit="1" customWidth="1"/>
    <col min="12" max="12" width="11" customWidth="1"/>
    <col min="13" max="13" width="8.85546875" customWidth="1"/>
    <col min="14" max="14" width="10.42578125" customWidth="1"/>
    <col min="15" max="15" width="10.7109375" customWidth="1"/>
    <col min="16" max="16" width="11.28515625" customWidth="1"/>
    <col min="17" max="17" width="10.7109375" customWidth="1"/>
  </cols>
  <sheetData>
    <row r="3" spans="2:17" x14ac:dyDescent="0.25">
      <c r="B3" t="s">
        <v>48</v>
      </c>
      <c r="C3" t="s">
        <v>0</v>
      </c>
      <c r="D3" t="s">
        <v>355</v>
      </c>
      <c r="E3" t="s">
        <v>225</v>
      </c>
      <c r="F3" t="s">
        <v>226</v>
      </c>
      <c r="G3" t="s">
        <v>197</v>
      </c>
      <c r="H3" t="s">
        <v>198</v>
      </c>
      <c r="I3" t="s">
        <v>199</v>
      </c>
      <c r="J3" t="s">
        <v>164</v>
      </c>
      <c r="K3" t="s">
        <v>163</v>
      </c>
      <c r="L3" t="s">
        <v>296</v>
      </c>
      <c r="M3" t="s">
        <v>227</v>
      </c>
      <c r="N3" t="s">
        <v>167</v>
      </c>
      <c r="O3" t="s">
        <v>228</v>
      </c>
      <c r="P3" t="s">
        <v>210</v>
      </c>
      <c r="Q3" t="s">
        <v>166</v>
      </c>
    </row>
    <row r="4" spans="2:17" x14ac:dyDescent="0.25">
      <c r="B4">
        <v>0</v>
      </c>
      <c r="C4">
        <v>1</v>
      </c>
      <c r="D4" s="23">
        <v>44958</v>
      </c>
      <c r="E4" s="23">
        <v>44978</v>
      </c>
      <c r="F4" s="20" t="s">
        <v>1179</v>
      </c>
      <c r="G4" s="23">
        <v>45008</v>
      </c>
      <c r="H4" s="23"/>
      <c r="I4" s="23"/>
      <c r="J4" s="3" t="s">
        <v>131</v>
      </c>
      <c r="K4" s="3" t="s">
        <v>260</v>
      </c>
      <c r="L4" s="2">
        <v>0</v>
      </c>
      <c r="M4">
        <v>3</v>
      </c>
      <c r="N4">
        <v>3</v>
      </c>
      <c r="O4" s="2">
        <v>1689.96</v>
      </c>
      <c r="P4" s="2">
        <v>16.899999999999999</v>
      </c>
      <c r="Q4" s="2">
        <v>1706.8600000000001</v>
      </c>
    </row>
    <row r="5" spans="2:17" x14ac:dyDescent="0.25">
      <c r="B5">
        <v>1</v>
      </c>
      <c r="C5">
        <v>2</v>
      </c>
      <c r="D5" s="23">
        <v>44958</v>
      </c>
      <c r="E5" s="23">
        <v>44978</v>
      </c>
      <c r="F5" s="20" t="s">
        <v>1172</v>
      </c>
      <c r="G5" s="23">
        <v>45008</v>
      </c>
      <c r="H5" s="23"/>
      <c r="I5" s="23"/>
      <c r="J5" s="3" t="s">
        <v>131</v>
      </c>
      <c r="K5" s="3" t="s">
        <v>260</v>
      </c>
      <c r="L5" s="2">
        <v>0</v>
      </c>
      <c r="M5">
        <v>1</v>
      </c>
      <c r="N5">
        <v>1</v>
      </c>
      <c r="O5" s="2">
        <v>549.99</v>
      </c>
      <c r="P5" s="2">
        <v>5.5</v>
      </c>
      <c r="Q5" s="2">
        <v>555.49</v>
      </c>
    </row>
    <row r="6" spans="2:17" x14ac:dyDescent="0.25">
      <c r="B6">
        <v>2</v>
      </c>
      <c r="C6">
        <v>3</v>
      </c>
      <c r="D6" s="23">
        <v>44958</v>
      </c>
      <c r="E6" s="23">
        <v>44978</v>
      </c>
      <c r="F6" s="20" t="s">
        <v>1180</v>
      </c>
      <c r="G6" s="23">
        <v>45008</v>
      </c>
      <c r="H6" s="23"/>
      <c r="I6" s="23"/>
      <c r="J6" s="3" t="s">
        <v>125</v>
      </c>
      <c r="K6" s="3" t="s">
        <v>260</v>
      </c>
      <c r="L6" s="2">
        <v>10</v>
      </c>
      <c r="M6">
        <v>2</v>
      </c>
      <c r="N6">
        <v>2</v>
      </c>
      <c r="O6" s="2">
        <v>552.87</v>
      </c>
      <c r="P6" s="2">
        <v>0</v>
      </c>
      <c r="Q6" s="2">
        <v>552.87</v>
      </c>
    </row>
  </sheetData>
  <conditionalFormatting sqref="E4:E6">
    <cfRule type="expression" dxfId="6" priority="1">
      <formula>ISBLANK(E4)</formula>
    </cfRule>
  </conditionalFormatting>
  <dataValidations count="7">
    <dataValidation allowBlank="1" showInputMessage="1" showErrorMessage="1" sqref="A1" xr:uid="{00000000-0002-0000-0600-000000000000}"/>
    <dataValidation type="whole" allowBlank="1" showInputMessage="1" showErrorMessage="1" sqref="C4:C6 M4:M6" xr:uid="{00000000-0002-0000-0600-000001000000}">
      <formula1>-2147483648</formula1>
      <formula2>2147483647</formula2>
    </dataValidation>
    <dataValidation type="textLength" operator="lessThanOrEqual" allowBlank="1" showInputMessage="1" showErrorMessage="1" sqref="F4:F6" xr:uid="{00000000-0002-0000-0600-000003000000}">
      <formula1>50</formula1>
    </dataValidation>
    <dataValidation type="decimal" operator="notEqual" allowBlank="1" showInputMessage="1" showErrorMessage="1" sqref="O4:O6 Q4:Q6" xr:uid="{00000000-0002-0000-0600-000004000000}">
      <formula1>-1.11222333444555E+29</formula1>
    </dataValidation>
    <dataValidation type="list" allowBlank="1" showInputMessage="1" showErrorMessage="1" sqref="J4:J6" xr:uid="{1CF835D6-0188-416D-901A-851CA282F502}">
      <formula1>INDIRECT("vl_s05_customers_id_customer1[customer]")</formula1>
    </dataValidation>
    <dataValidation type="list" allowBlank="1" showInputMessage="1" showErrorMessage="1" sqref="K4:K6" xr:uid="{815C3AA1-B642-4D63-98E0-2CCD4859D7FF}">
      <formula1>INDIRECT("vl_s05_sellers_id_code1[code]")</formula1>
    </dataValidation>
    <dataValidation type="date" errorStyle="warning" operator="greaterThan" allowBlank="1" showInputMessage="1" showErrorMessage="1" errorTitle="Data Type Control" error="The column requires values of the date data type." sqref="G4:I6 D4:E6" xr:uid="{876BF8C6-5AE8-46AA-B7A4-B3710CBCC4D6}">
      <formula1>1</formula1>
    </dataValidation>
  </dataValidations>
  <pageMargins left="0.7" right="0.7" top="0.75" bottom="0.75" header="0.3" footer="0.3"/>
  <pageSetup scale="4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7">
    <tabColor rgb="FF7030A0"/>
    <pageSetUpPr fitToPage="1"/>
  </sheetPr>
  <dimension ref="B3:W9"/>
  <sheetViews>
    <sheetView showGridLines="0" workbookViewId="0">
      <pane ySplit="3" topLeftCell="A4" activePane="bottomLeft" state="frozen"/>
      <selection activeCell="D7" sqref="D7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5" customWidth="1"/>
    <col min="4" max="4" width="10.7109375" bestFit="1" customWidth="1"/>
    <col min="5" max="5" width="14.85546875" bestFit="1" customWidth="1"/>
    <col min="6" max="6" width="13" bestFit="1" customWidth="1"/>
    <col min="7" max="7" width="16.28515625" customWidth="1"/>
    <col min="8" max="8" width="17" bestFit="1" customWidth="1"/>
    <col min="9" max="9" width="15.42578125" bestFit="1" customWidth="1"/>
    <col min="10" max="10" width="11.42578125" bestFit="1" customWidth="1"/>
    <col min="11" max="11" width="11.85546875" customWidth="1"/>
    <col min="12" max="12" width="8.7109375" customWidth="1"/>
    <col min="13" max="13" width="14.140625" customWidth="1"/>
    <col min="14" max="14" width="13.7109375" customWidth="1"/>
    <col min="15" max="15" width="7" customWidth="1"/>
    <col min="16" max="16" width="63.7109375" customWidth="1"/>
    <col min="17" max="17" width="17.5703125" customWidth="1"/>
    <col min="18" max="18" width="11" customWidth="1"/>
    <col min="19" max="19" width="10.42578125" customWidth="1"/>
    <col min="20" max="20" width="12" customWidth="1"/>
    <col min="21" max="21" width="10.5703125" customWidth="1"/>
    <col min="22" max="22" width="11.42578125" customWidth="1"/>
    <col min="23" max="23" width="7.42578125" customWidth="1"/>
  </cols>
  <sheetData>
    <row r="3" spans="2:23" x14ac:dyDescent="0.25">
      <c r="B3" t="s">
        <v>48</v>
      </c>
      <c r="C3" t="s">
        <v>0</v>
      </c>
      <c r="D3" t="s">
        <v>295</v>
      </c>
      <c r="E3" t="s">
        <v>355</v>
      </c>
      <c r="F3" t="s">
        <v>225</v>
      </c>
      <c r="G3" t="s">
        <v>226</v>
      </c>
      <c r="H3" t="s">
        <v>197</v>
      </c>
      <c r="I3" t="s">
        <v>198</v>
      </c>
      <c r="J3" t="s">
        <v>199</v>
      </c>
      <c r="K3" t="s">
        <v>164</v>
      </c>
      <c r="L3" t="s">
        <v>163</v>
      </c>
      <c r="M3" t="s">
        <v>204</v>
      </c>
      <c r="N3" t="s">
        <v>201</v>
      </c>
      <c r="O3" t="s">
        <v>200</v>
      </c>
      <c r="P3" t="s">
        <v>202</v>
      </c>
      <c r="Q3" t="s">
        <v>299</v>
      </c>
      <c r="R3" t="s">
        <v>296</v>
      </c>
      <c r="S3" t="s">
        <v>167</v>
      </c>
      <c r="T3" t="s">
        <v>99</v>
      </c>
      <c r="U3" t="s">
        <v>224</v>
      </c>
      <c r="V3" t="s">
        <v>184</v>
      </c>
      <c r="W3" t="s">
        <v>166</v>
      </c>
    </row>
    <row r="4" spans="2:23" x14ac:dyDescent="0.25">
      <c r="B4">
        <v>0</v>
      </c>
      <c r="C4">
        <v>1</v>
      </c>
      <c r="D4" s="3" t="s">
        <v>1179</v>
      </c>
      <c r="E4" s="23">
        <v>44958</v>
      </c>
      <c r="F4" s="23">
        <v>44978</v>
      </c>
      <c r="G4" t="s">
        <v>1179</v>
      </c>
      <c r="H4" s="23">
        <v>45008</v>
      </c>
      <c r="I4" s="23"/>
      <c r="J4" s="23"/>
      <c r="K4" t="s">
        <v>131</v>
      </c>
      <c r="L4" t="s">
        <v>260</v>
      </c>
      <c r="M4" t="s">
        <v>25</v>
      </c>
      <c r="N4" t="s">
        <v>26</v>
      </c>
      <c r="O4" t="s">
        <v>272</v>
      </c>
      <c r="P4" t="s">
        <v>27</v>
      </c>
      <c r="Q4">
        <v>339.98</v>
      </c>
      <c r="R4">
        <v>0</v>
      </c>
      <c r="S4">
        <v>1</v>
      </c>
      <c r="T4">
        <v>339.98</v>
      </c>
      <c r="U4">
        <v>339.98</v>
      </c>
      <c r="V4">
        <v>3.4</v>
      </c>
      <c r="W4">
        <v>343.38</v>
      </c>
    </row>
    <row r="5" spans="2:23" x14ac:dyDescent="0.25">
      <c r="B5">
        <v>1</v>
      </c>
      <c r="C5">
        <v>2</v>
      </c>
      <c r="D5" s="3" t="s">
        <v>1179</v>
      </c>
      <c r="E5" s="23">
        <v>44958</v>
      </c>
      <c r="F5" s="23">
        <v>44978</v>
      </c>
      <c r="G5" t="s">
        <v>1179</v>
      </c>
      <c r="H5" s="23">
        <v>45008</v>
      </c>
      <c r="I5" s="23"/>
      <c r="J5" s="23"/>
      <c r="K5" t="s">
        <v>131</v>
      </c>
      <c r="L5" t="s">
        <v>260</v>
      </c>
      <c r="M5" t="s">
        <v>29</v>
      </c>
      <c r="N5" t="s">
        <v>30</v>
      </c>
      <c r="O5" t="s">
        <v>273</v>
      </c>
      <c r="P5" t="s">
        <v>31</v>
      </c>
      <c r="Q5">
        <v>549.99</v>
      </c>
      <c r="R5">
        <v>0</v>
      </c>
      <c r="S5">
        <v>1</v>
      </c>
      <c r="T5">
        <v>549.99</v>
      </c>
      <c r="U5">
        <v>549.99</v>
      </c>
      <c r="V5">
        <v>5.5</v>
      </c>
      <c r="W5">
        <v>555.49</v>
      </c>
    </row>
    <row r="6" spans="2:23" x14ac:dyDescent="0.25">
      <c r="B6">
        <v>2</v>
      </c>
      <c r="C6">
        <v>3</v>
      </c>
      <c r="D6" s="3" t="s">
        <v>1172</v>
      </c>
      <c r="E6" s="23">
        <v>44958</v>
      </c>
      <c r="F6" s="23">
        <v>44978</v>
      </c>
      <c r="G6" t="s">
        <v>1172</v>
      </c>
      <c r="H6" s="23">
        <v>45008</v>
      </c>
      <c r="I6" s="23"/>
      <c r="J6" s="23"/>
      <c r="K6" t="s">
        <v>131</v>
      </c>
      <c r="L6" t="s">
        <v>260</v>
      </c>
      <c r="M6" t="s">
        <v>29</v>
      </c>
      <c r="N6" t="s">
        <v>30</v>
      </c>
      <c r="O6" t="s">
        <v>273</v>
      </c>
      <c r="P6" t="s">
        <v>31</v>
      </c>
      <c r="Q6">
        <v>549.99</v>
      </c>
      <c r="R6">
        <v>0</v>
      </c>
      <c r="S6">
        <v>1</v>
      </c>
      <c r="T6">
        <v>549.99</v>
      </c>
      <c r="U6">
        <v>549.99</v>
      </c>
      <c r="V6">
        <v>5.5</v>
      </c>
      <c r="W6">
        <v>555.49</v>
      </c>
    </row>
    <row r="7" spans="2:23" x14ac:dyDescent="0.25">
      <c r="B7">
        <v>3</v>
      </c>
      <c r="C7">
        <v>4</v>
      </c>
      <c r="D7" s="3" t="s">
        <v>1179</v>
      </c>
      <c r="E7" s="23">
        <v>44958</v>
      </c>
      <c r="F7" s="23">
        <v>44978</v>
      </c>
      <c r="G7" t="s">
        <v>1179</v>
      </c>
      <c r="H7" s="23">
        <v>45008</v>
      </c>
      <c r="I7" s="23"/>
      <c r="J7" s="23"/>
      <c r="K7" t="s">
        <v>131</v>
      </c>
      <c r="L7" t="s">
        <v>260</v>
      </c>
      <c r="M7" t="s">
        <v>25</v>
      </c>
      <c r="N7" t="s">
        <v>26</v>
      </c>
      <c r="O7" t="s">
        <v>271</v>
      </c>
      <c r="P7" t="s">
        <v>28</v>
      </c>
      <c r="Q7">
        <v>799.99</v>
      </c>
      <c r="R7">
        <v>0</v>
      </c>
      <c r="S7">
        <v>1</v>
      </c>
      <c r="T7">
        <v>799.99</v>
      </c>
      <c r="U7">
        <v>799.99</v>
      </c>
      <c r="V7">
        <v>8</v>
      </c>
      <c r="W7">
        <v>807.99</v>
      </c>
    </row>
    <row r="8" spans="2:23" x14ac:dyDescent="0.25">
      <c r="B8">
        <v>4</v>
      </c>
      <c r="C8">
        <v>6</v>
      </c>
      <c r="D8" s="3" t="s">
        <v>1180</v>
      </c>
      <c r="E8" s="23">
        <v>44958</v>
      </c>
      <c r="F8" s="23">
        <v>44978</v>
      </c>
      <c r="G8" t="s">
        <v>1180</v>
      </c>
      <c r="H8" s="23">
        <v>45008</v>
      </c>
      <c r="I8" s="23"/>
      <c r="J8" s="23"/>
      <c r="K8" t="s">
        <v>125</v>
      </c>
      <c r="L8" t="s">
        <v>260</v>
      </c>
      <c r="M8" t="s">
        <v>38</v>
      </c>
      <c r="N8" t="s">
        <v>22</v>
      </c>
      <c r="O8" t="s">
        <v>277</v>
      </c>
      <c r="P8" t="s">
        <v>39</v>
      </c>
      <c r="Q8">
        <v>292.88</v>
      </c>
      <c r="R8">
        <v>10</v>
      </c>
      <c r="S8">
        <v>1</v>
      </c>
      <c r="T8">
        <v>282.88</v>
      </c>
      <c r="U8">
        <v>282.88</v>
      </c>
      <c r="V8">
        <v>0</v>
      </c>
      <c r="W8">
        <v>282.88</v>
      </c>
    </row>
    <row r="9" spans="2:23" x14ac:dyDescent="0.25">
      <c r="B9">
        <v>5</v>
      </c>
      <c r="C9">
        <v>7</v>
      </c>
      <c r="D9" s="3" t="s">
        <v>1180</v>
      </c>
      <c r="E9" s="23">
        <v>44958</v>
      </c>
      <c r="F9" s="23">
        <v>44978</v>
      </c>
      <c r="G9" t="s">
        <v>1180</v>
      </c>
      <c r="H9" s="23">
        <v>45008</v>
      </c>
      <c r="I9" s="23"/>
      <c r="J9" s="23"/>
      <c r="K9" t="s">
        <v>125</v>
      </c>
      <c r="L9" t="s">
        <v>260</v>
      </c>
      <c r="M9" t="s">
        <v>38</v>
      </c>
      <c r="N9" t="s">
        <v>22</v>
      </c>
      <c r="O9" t="s">
        <v>278</v>
      </c>
      <c r="P9" t="s">
        <v>40</v>
      </c>
      <c r="Q9">
        <v>269.99</v>
      </c>
      <c r="R9">
        <v>0</v>
      </c>
      <c r="S9">
        <v>1</v>
      </c>
      <c r="T9">
        <v>269.99</v>
      </c>
      <c r="U9">
        <v>269.99</v>
      </c>
      <c r="V9">
        <v>0</v>
      </c>
      <c r="W9">
        <v>269.99</v>
      </c>
    </row>
  </sheetData>
  <conditionalFormatting sqref="D4:E9">
    <cfRule type="expression" dxfId="5" priority="1">
      <formula>ISBLANK(D4)</formula>
    </cfRule>
  </conditionalFormatting>
  <dataValidations count="8">
    <dataValidation allowBlank="1" showInputMessage="1" showErrorMessage="1" sqref="A1" xr:uid="{00000000-0002-0000-0700-000000000000}"/>
    <dataValidation type="whole" allowBlank="1" showInputMessage="1" showErrorMessage="1" sqref="C4:C9" xr:uid="{00000000-0002-0000-0700-000001000000}">
      <formula1>-2147483648</formula1>
      <formula2>2147483647</formula2>
    </dataValidation>
    <dataValidation type="textLength" operator="lessThanOrEqual" allowBlank="1" showInputMessage="1" showErrorMessage="1" sqref="G4:G9 K4:K9 O4:O9" xr:uid="{00000000-0002-0000-0700-000003000000}">
      <formula1>50</formula1>
    </dataValidation>
    <dataValidation type="textLength" operator="lessThanOrEqual" allowBlank="1" showInputMessage="1" showErrorMessage="1" sqref="L4:L9" xr:uid="{00000000-0002-0000-0700-000004000000}">
      <formula1>20</formula1>
    </dataValidation>
    <dataValidation type="textLength" operator="lessThanOrEqual" allowBlank="1" showInputMessage="1" showErrorMessage="1" sqref="M4:M9 N4:N9 P4:P9" xr:uid="{00000000-0002-0000-0700-000005000000}">
      <formula1>255</formula1>
    </dataValidation>
    <dataValidation type="decimal" operator="notEqual" allowBlank="1" showInputMessage="1" showErrorMessage="1" sqref="R4:R9 S4:S9 T4:T9 W4:W9" xr:uid="{00000000-0002-0000-0700-000006000000}">
      <formula1>-1.11222333444555E+29</formula1>
    </dataValidation>
    <dataValidation type="list" allowBlank="1" showInputMessage="1" showErrorMessage="1" sqref="D4:D9" xr:uid="{5DEEFA8E-147D-4E88-B8E5-0A1114CFD819}">
      <formula1>INDIRECT("vl_s05_orders_id_order_number1[order_number]")</formula1>
    </dataValidation>
    <dataValidation type="date" errorStyle="warning" operator="greaterThan" allowBlank="1" showInputMessage="1" showErrorMessage="1" errorTitle="Data Type Control" error="The column requires values of the date data type." sqref="H4:J9 E4:F9" xr:uid="{31BBD834-0EE7-4901-B9F6-1F10CD52D0D1}">
      <formula1>1</formula1>
    </dataValidation>
  </dataValidations>
  <pageMargins left="0.7" right="0.7" top="0.75" bottom="0.75" header="0.3" footer="0.3"/>
  <pageSetup scale="2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6">
    <tabColor rgb="FF002060"/>
    <pageSetUpPr fitToPage="1"/>
  </sheetPr>
  <dimension ref="B3:R4"/>
  <sheetViews>
    <sheetView showGridLines="0" workbookViewId="0">
      <pane ySplit="3" topLeftCell="A4" activePane="bottomLeft" state="frozen"/>
      <selection activeCell="D7" sqref="D7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5" customWidth="1"/>
    <col min="4" max="4" width="8.140625" customWidth="1"/>
    <col min="5" max="5" width="28.5703125" customWidth="1"/>
    <col min="6" max="6" width="13.85546875" customWidth="1"/>
    <col min="7" max="7" width="14.5703125" customWidth="1"/>
    <col min="8" max="8" width="14.28515625" customWidth="1"/>
    <col min="9" max="9" width="20" customWidth="1"/>
    <col min="10" max="10" width="51.7109375" customWidth="1"/>
    <col min="11" max="11" width="20.140625" customWidth="1"/>
    <col min="12" max="12" width="22.28515625" customWidth="1"/>
    <col min="13" max="13" width="15.7109375" customWidth="1"/>
    <col min="14" max="14" width="13" bestFit="1" customWidth="1"/>
    <col min="15" max="15" width="17.140625" customWidth="1"/>
    <col min="16" max="16" width="18.28515625" customWidth="1"/>
    <col min="17" max="18" width="17.28515625" customWidth="1"/>
    <col min="19" max="19" width="17.28515625" bestFit="1" customWidth="1"/>
  </cols>
  <sheetData>
    <row r="3" spans="2:18" x14ac:dyDescent="0.25">
      <c r="B3" t="s">
        <v>48</v>
      </c>
      <c r="C3" t="s">
        <v>0</v>
      </c>
      <c r="D3" t="s">
        <v>211</v>
      </c>
      <c r="E3" t="s">
        <v>206</v>
      </c>
      <c r="F3" t="s">
        <v>93</v>
      </c>
      <c r="G3" t="s">
        <v>212</v>
      </c>
      <c r="H3" t="s">
        <v>208</v>
      </c>
      <c r="I3" t="s">
        <v>209</v>
      </c>
      <c r="J3" t="s">
        <v>77</v>
      </c>
      <c r="K3" t="s">
        <v>213</v>
      </c>
      <c r="L3" t="s">
        <v>214</v>
      </c>
      <c r="M3" t="s">
        <v>215</v>
      </c>
      <c r="N3" t="s">
        <v>216</v>
      </c>
      <c r="O3" t="s">
        <v>217</v>
      </c>
      <c r="P3" t="s">
        <v>218</v>
      </c>
      <c r="Q3" t="s">
        <v>219</v>
      </c>
      <c r="R3" t="s">
        <v>220</v>
      </c>
    </row>
    <row r="4" spans="2:18" x14ac:dyDescent="0.25">
      <c r="B4">
        <v>0</v>
      </c>
      <c r="C4">
        <v>1</v>
      </c>
      <c r="D4" t="s">
        <v>260</v>
      </c>
      <c r="E4" t="s">
        <v>247</v>
      </c>
      <c r="F4" t="s">
        <v>248</v>
      </c>
      <c r="G4" t="s">
        <v>249</v>
      </c>
      <c r="H4" t="s">
        <v>250</v>
      </c>
      <c r="I4" t="s">
        <v>251</v>
      </c>
      <c r="J4" t="s">
        <v>252</v>
      </c>
      <c r="K4" t="s">
        <v>253</v>
      </c>
      <c r="L4" t="s">
        <v>254</v>
      </c>
      <c r="M4" t="s">
        <v>292</v>
      </c>
      <c r="N4" t="s">
        <v>255</v>
      </c>
      <c r="O4" t="s">
        <v>256</v>
      </c>
      <c r="P4" t="s">
        <v>257</v>
      </c>
      <c r="Q4" t="s">
        <v>258</v>
      </c>
      <c r="R4" t="s">
        <v>259</v>
      </c>
    </row>
  </sheetData>
  <conditionalFormatting sqref="E4">
    <cfRule type="expression" dxfId="4" priority="1">
      <formula>ISBLANK(E4)</formula>
    </cfRule>
  </conditionalFormatting>
  <dataValidations count="3">
    <dataValidation allowBlank="1" showInputMessage="1" showErrorMessage="1" sqref="A1" xr:uid="{00000000-0002-0000-0800-000000000000}"/>
    <dataValidation type="whole" allowBlank="1" showInputMessage="1" showErrorMessage="1" sqref="C4" xr:uid="{00000000-0002-0000-0800-000001000000}">
      <formula1>-2147483648</formula1>
      <formula2>2147483647</formula2>
    </dataValidation>
    <dataValidation type="textLength" operator="lessThanOrEqual" allowBlank="1" showInputMessage="1" showErrorMessage="1" sqref="E4 H4 I4 J4" xr:uid="{00000000-0002-0000-0800-000002000000}">
      <formula1>255</formula1>
    </dataValidation>
  </dataValidations>
  <pageMargins left="0.7" right="0.7" top="0.75" bottom="0.75" header="0.3" footer="0.3"/>
  <pageSetup scale="3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23</vt:i4>
      </vt:variant>
    </vt:vector>
  </HeadingPairs>
  <TitlesOfParts>
    <vt:vector size="38" baseType="lpstr">
      <vt:lpstr>readme</vt:lpstr>
      <vt:lpstr>order</vt:lpstr>
      <vt:lpstr>quote</vt:lpstr>
      <vt:lpstr>invoice</vt:lpstr>
      <vt:lpstr>customers</vt:lpstr>
      <vt:lpstr>products</vt:lpstr>
      <vt:lpstr>orders</vt:lpstr>
      <vt:lpstr>order_details</vt:lpstr>
      <vt:lpstr>sellers</vt:lpstr>
      <vt:lpstr>product_categories</vt:lpstr>
      <vt:lpstr>brands</vt:lpstr>
      <vt:lpstr>pricing_categories</vt:lpstr>
      <vt:lpstr>objects</vt:lpstr>
      <vt:lpstr>handlers</vt:lpstr>
      <vt:lpstr>translations</vt:lpstr>
      <vt:lpstr>readme!Database</vt:lpstr>
      <vt:lpstr>invoice!filename</vt:lpstr>
      <vt:lpstr>quote!filename</vt:lpstr>
      <vt:lpstr>readme!Password</vt:lpstr>
      <vt:lpstr>brands!Print_Area</vt:lpstr>
      <vt:lpstr>'customers'!Print_Area</vt:lpstr>
      <vt:lpstr>handlers!Print_Area</vt:lpstr>
      <vt:lpstr>invoice!Print_Area</vt:lpstr>
      <vt:lpstr>objects!Print_Area</vt:lpstr>
      <vt:lpstr>order!Print_Area</vt:lpstr>
      <vt:lpstr>order_details!Print_Area</vt:lpstr>
      <vt:lpstr>orders!Print_Area</vt:lpstr>
      <vt:lpstr>pricing_categories!Print_Area</vt:lpstr>
      <vt:lpstr>product_categories!Print_Area</vt:lpstr>
      <vt:lpstr>products!Print_Area</vt:lpstr>
      <vt:lpstr>quote!Print_Area</vt:lpstr>
      <vt:lpstr>readme!Print_Area</vt:lpstr>
      <vt:lpstr>sellers!Print_Area</vt:lpstr>
      <vt:lpstr>translations!Print_Area</vt:lpstr>
      <vt:lpstr>invoice!Print_Titles</vt:lpstr>
      <vt:lpstr>quote!Print_Titles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2022-02-19T02:13:02Z</cp:lastPrinted>
  <dcterms:created xsi:type="dcterms:W3CDTF">2018-02-12T01:09:31Z</dcterms:created>
  <dcterms:modified xsi:type="dcterms:W3CDTF">2023-01-08T19:43:32Z</dcterms:modified>
</cp:coreProperties>
</file>